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ab 3" sheetId="1" r:id="rId1"/>
  </sheets>
  <definedNames>
    <definedName name="_xlnm.Print_Area" localSheetId="0">'Tab 3'!$A$1:$J$103</definedName>
    <definedName name="_xlnm.Print_Titles" localSheetId="0">'Tab 3'!$1:$5</definedName>
  </definedNames>
  <calcPr fullCalcOnLoad="1"/>
</workbook>
</file>

<file path=xl/sharedStrings.xml><?xml version="1.0" encoding="utf-8"?>
<sst xmlns="http://schemas.openxmlformats.org/spreadsheetml/2006/main" count="211" uniqueCount="74">
  <si>
    <t>Dział</t>
  </si>
  <si>
    <t>Rozdział</t>
  </si>
  <si>
    <t>§</t>
  </si>
  <si>
    <t>Klasyfikacja</t>
  </si>
  <si>
    <t>Urządzenie placu zabaw przy ZSO w Natolinie</t>
  </si>
  <si>
    <t>Budowa podniesionego skrzyżowania dróg gminnych o nr 402/2 i 402 w miejscowości Rajec Szlachecki</t>
  </si>
  <si>
    <t xml:space="preserve">Plan wydatków inwestycyjnych na 2015 rok </t>
  </si>
  <si>
    <t xml:space="preserve">Numer pozycji </t>
  </si>
  <si>
    <t>Nazwa zadania inwestycyjnego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</si>
  <si>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</si>
  <si>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</si>
  <si>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</si>
  <si>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</si>
  <si>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</si>
  <si>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</si>
  <si>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</si>
  <si>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</si>
  <si>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</si>
  <si>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</si>
  <si>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</si>
  <si>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Jedlni-Letnisko - strona południowa - Etap V</t>
  </si>
  <si>
    <t>01010</t>
  </si>
  <si>
    <t>6050</t>
  </si>
  <si>
    <t>ogółem, z tego:</t>
  </si>
  <si>
    <t>środki własne</t>
  </si>
  <si>
    <t>UG Jedlnia-Letnisko</t>
  </si>
  <si>
    <t>Budowa sieci kanalizacji w msc. Groszowice, Lasowice, Myśliszewice</t>
  </si>
  <si>
    <t>6057</t>
  </si>
  <si>
    <t>środki unijne</t>
  </si>
  <si>
    <t>6059</t>
  </si>
  <si>
    <t>Budowa sieci kanalizacyjnej w Jedlni-Letnisko- Etap VI i pompownia PA w Gminie Jedlnia- Letnisko</t>
  </si>
  <si>
    <t>Budowa kanalizacji sanitarnej w Jedlni-Letnisko Etap VII</t>
  </si>
  <si>
    <t>Budowa kanalizacji w Jedlni-Letnisko Enklawa B</t>
  </si>
  <si>
    <t>Opracowanie projektów kanalizacji sanitarnej dla miejscowości: Rajec Poduchowny</t>
  </si>
  <si>
    <t>Opracowanie projektów kanalizacji sanitarnej dla miejscowości: Myśliszewice</t>
  </si>
  <si>
    <t>Rozbudowa sieci wodociągu w Groszowicach i Jedlni-Letnisko</t>
  </si>
  <si>
    <t>Projekt i budowa studni głębinowej na Stacji Uzdatniania Wody</t>
  </si>
  <si>
    <t>40002</t>
  </si>
  <si>
    <t>Projekt i budowa chodników przy drodze krajowej nr 12</t>
  </si>
  <si>
    <t>60011</t>
  </si>
  <si>
    <t>Przebudowa układu komunikacyjnego w obrębie Placu Wolności w Jedlni- Letnisko</t>
  </si>
  <si>
    <t>fundusz sołecki</t>
  </si>
  <si>
    <t>Projekt i rozbudowa budynku OSP w Jedlni- Letnisko - Etap II</t>
  </si>
  <si>
    <t>75412</t>
  </si>
  <si>
    <t xml:space="preserve">  </t>
  </si>
  <si>
    <t>Urządzenie siłowni zewnętrznej przy Szkole Podstawowej
w Gzowicach</t>
  </si>
  <si>
    <t>80101</t>
  </si>
  <si>
    <t>Adaptacja pomieszczenia na salę lekcyjną w ZSO Natolin</t>
  </si>
  <si>
    <t>ZSO Natolin</t>
  </si>
  <si>
    <t>Budowa zbiornika na nieczystości płynne w PSP Słupica</t>
  </si>
  <si>
    <t>PSP Słupica</t>
  </si>
  <si>
    <t>Przebudowa z rozbudową oczyszczalni ścieków</t>
  </si>
  <si>
    <t>Zakup samochodu do obsługi sieci wodno-kanalizacyjnej na terenie gminy</t>
  </si>
  <si>
    <t>90001</t>
  </si>
  <si>
    <t>6060</t>
  </si>
  <si>
    <t>Adaptacja budynku gminnego na ośrodek zdrowia w Groszowicach</t>
  </si>
  <si>
    <t>90015</t>
  </si>
  <si>
    <t xml:space="preserve">Budowa oświetlenia ulicznego ul. Radomskiej </t>
  </si>
  <si>
    <t>Dokończenie oświetlenia ul. Chabrowej we Wrzosowie</t>
  </si>
  <si>
    <t>Rozszerzenie bazy turystyczno-sportowo-rekreacyjnej
w gminie Jedlnia-Letnisko</t>
  </si>
  <si>
    <t>92695</t>
  </si>
  <si>
    <t>Projekt oczyszczenia zalewu</t>
  </si>
  <si>
    <t>Zakup zestawów komputerowych w ramach projektu przeciwdziałanie wykluczeniu cyfrowemu w Gminie Jedlnia Letnisko</t>
  </si>
  <si>
    <t>75095</t>
  </si>
  <si>
    <t>Projekt zagospodarowania terenu targowiska w Jedlni-Letnisko</t>
  </si>
  <si>
    <t>90095</t>
  </si>
  <si>
    <t>90002</t>
  </si>
  <si>
    <t>Budowa Selektywnego Punktu Zbiórki Odpadów</t>
  </si>
  <si>
    <t>Projekt Kanalizacji sanitarnej w miejscowości sadków dz.331</t>
  </si>
  <si>
    <t xml:space="preserve">Modernizacja, projekty i budowa dróg gminnych w m. Jedlnia-Letnisko ul. Leśna, Staroradomska, Wojciechowskiego Słupicka (łącznik), w m. Wrzosów ul. Akacjowa, Pallotyńska, w m. Cudnów </t>
  </si>
  <si>
    <t>Projekt i budowa oświetlenia w m. Jedlnia-Letnisko ul. Słupicka, Ciemna, Brzozowa, Sienkiewicza, Wojciechowskiego, Plac Wolności, Lelewela, Traugutta w m. Cudnów, Groszowice-Choiny, w m. Siczki- ul. Tulipanowa</t>
  </si>
  <si>
    <t>Zakup pojazdu nieoznakowanego dla Komisariatu Policji w Pionkach</t>
  </si>
  <si>
    <t>75404</t>
  </si>
  <si>
    <t>6170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</si>
</sst>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medium"/>
      <right/>
      <top/>
      <bottom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7" fillId="0" borderId="0" xfId="55">
      <alignment/>
      <protection/>
    </xf>
    <xf numFmtId="0" fontId="3" fillId="0" borderId="10" xfId="55" applyFont="1" applyBorder="1" applyAlignment="1">
      <alignment horizontal="center" vertical="center" textRotation="90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0" fontId="4" fillId="0" borderId="11" xfId="55" applyFont="1" applyBorder="1" applyAlignment="1">
      <alignment horizontal="center" shrinkToFit="1"/>
      <protection/>
    </xf>
    <xf numFmtId="0" fontId="4" fillId="0" borderId="12" xfId="55" applyFont="1" applyBorder="1" applyAlignment="1">
      <alignment horizontal="center" shrinkToFit="1"/>
      <protection/>
    </xf>
    <xf numFmtId="0" fontId="4" fillId="0" borderId="13" xfId="55" applyFont="1" applyBorder="1" applyAlignment="1">
      <alignment horizontal="center" shrinkToFit="1"/>
      <protection/>
    </xf>
    <xf numFmtId="3" fontId="4" fillId="0" borderId="12" xfId="55" applyNumberFormat="1" applyFont="1" applyBorder="1" applyAlignment="1">
      <alignment horizontal="center" shrinkToFit="1"/>
      <protection/>
    </xf>
    <xf numFmtId="0" fontId="7" fillId="0" borderId="14" xfId="55" applyFont="1" applyBorder="1" applyAlignment="1">
      <alignment horizontal="center"/>
      <protection/>
    </xf>
    <xf numFmtId="0" fontId="5" fillId="33" borderId="15" xfId="55" applyFont="1" applyFill="1" applyBorder="1" applyAlignment="1">
      <alignment horizontal="center"/>
      <protection/>
    </xf>
    <xf numFmtId="3" fontId="5" fillId="33" borderId="16" xfId="55" applyNumberFormat="1" applyFont="1" applyFill="1" applyBorder="1" applyAlignment="1">
      <alignment horizontal="right"/>
      <protection/>
    </xf>
    <xf numFmtId="0" fontId="7" fillId="33" borderId="17" xfId="55" applyFill="1" applyBorder="1">
      <alignment/>
      <protection/>
    </xf>
    <xf numFmtId="0" fontId="3" fillId="0" borderId="18" xfId="55" applyFont="1" applyBorder="1" applyAlignment="1">
      <alignment horizontal="center"/>
      <protection/>
    </xf>
    <xf numFmtId="3" fontId="3" fillId="0" borderId="19" xfId="55" applyNumberFormat="1" applyFont="1" applyBorder="1" applyAlignment="1">
      <alignment horizontal="right"/>
      <protection/>
    </xf>
    <xf numFmtId="44" fontId="7" fillId="0" borderId="0" xfId="55" applyNumberFormat="1">
      <alignment/>
      <protection/>
    </xf>
    <xf numFmtId="3" fontId="7" fillId="0" borderId="0" xfId="55" applyNumberFormat="1">
      <alignment/>
      <protection/>
    </xf>
    <xf numFmtId="0" fontId="3" fillId="0" borderId="20" xfId="55" applyFont="1" applyBorder="1" applyAlignment="1">
      <alignment horizontal="center"/>
      <protection/>
    </xf>
    <xf numFmtId="3" fontId="3" fillId="0" borderId="21" xfId="55" applyNumberFormat="1" applyFont="1" applyBorder="1" applyAlignment="1">
      <alignment horizontal="right"/>
      <protection/>
    </xf>
    <xf numFmtId="49" fontId="3" fillId="0" borderId="22" xfId="55" applyNumberFormat="1" applyFont="1" applyBorder="1" applyAlignment="1">
      <alignment vertical="center"/>
      <protection/>
    </xf>
    <xf numFmtId="0" fontId="7" fillId="33" borderId="23" xfId="55" applyFill="1" applyBorder="1">
      <alignment/>
      <protection/>
    </xf>
    <xf numFmtId="49" fontId="3" fillId="0" borderId="24" xfId="55" applyNumberFormat="1" applyFont="1" applyBorder="1" applyAlignment="1">
      <alignment horizontal="center" vertical="center"/>
      <protection/>
    </xf>
    <xf numFmtId="3" fontId="3" fillId="0" borderId="25" xfId="55" applyNumberFormat="1" applyFont="1" applyBorder="1" applyAlignment="1">
      <alignment horizontal="right"/>
      <protection/>
    </xf>
    <xf numFmtId="44" fontId="7" fillId="0" borderId="26" xfId="55" applyNumberFormat="1" applyBorder="1">
      <alignment/>
      <protection/>
    </xf>
    <xf numFmtId="0" fontId="3" fillId="0" borderId="27" xfId="55" applyFont="1" applyBorder="1" applyAlignment="1">
      <alignment horizontal="center"/>
      <protection/>
    </xf>
    <xf numFmtId="49" fontId="7" fillId="0" borderId="26" xfId="55" applyNumberFormat="1" applyBorder="1">
      <alignment/>
      <protection/>
    </xf>
    <xf numFmtId="49" fontId="3" fillId="0" borderId="28" xfId="55" applyNumberFormat="1" applyFont="1" applyBorder="1" applyAlignment="1">
      <alignment horizontal="center" vertical="center"/>
      <protection/>
    </xf>
    <xf numFmtId="49" fontId="7" fillId="0" borderId="26" xfId="55" applyNumberFormat="1" applyFont="1" applyBorder="1">
      <alignment/>
      <protection/>
    </xf>
    <xf numFmtId="49" fontId="3" fillId="0" borderId="28" xfId="55" applyNumberFormat="1" applyFont="1" applyBorder="1" applyAlignment="1">
      <alignment vertical="center"/>
      <protection/>
    </xf>
    <xf numFmtId="0" fontId="7" fillId="0" borderId="26" xfId="55" applyBorder="1">
      <alignment/>
      <protection/>
    </xf>
    <xf numFmtId="0" fontId="3" fillId="0" borderId="29" xfId="55" applyFont="1" applyBorder="1" applyAlignment="1">
      <alignment horizontal="center"/>
      <protection/>
    </xf>
    <xf numFmtId="3" fontId="3" fillId="0" borderId="30" xfId="55" applyNumberFormat="1" applyFont="1" applyBorder="1" applyAlignment="1">
      <alignment horizontal="right"/>
      <protection/>
    </xf>
    <xf numFmtId="0" fontId="3" fillId="0" borderId="22" xfId="55" applyFont="1" applyBorder="1" applyAlignment="1">
      <alignment horizontal="center"/>
      <protection/>
    </xf>
    <xf numFmtId="0" fontId="7" fillId="33" borderId="17" xfId="55" applyFont="1" applyFill="1" applyBorder="1">
      <alignment/>
      <protection/>
    </xf>
    <xf numFmtId="0" fontId="3" fillId="0" borderId="22" xfId="55" applyFont="1" applyBorder="1" applyAlignment="1">
      <alignment vertical="center"/>
      <protection/>
    </xf>
    <xf numFmtId="0" fontId="3" fillId="0" borderId="24" xfId="55" applyFont="1" applyBorder="1" applyAlignment="1">
      <alignment horizontal="center" vertical="center"/>
      <protection/>
    </xf>
    <xf numFmtId="0" fontId="3" fillId="0" borderId="28" xfId="55" applyFont="1" applyBorder="1" applyAlignment="1">
      <alignment horizontal="center" vertical="center"/>
      <protection/>
    </xf>
    <xf numFmtId="0" fontId="5" fillId="33" borderId="31" xfId="55" applyFont="1" applyFill="1" applyBorder="1" applyAlignment="1">
      <alignment horizontal="center"/>
      <protection/>
    </xf>
    <xf numFmtId="166" fontId="5" fillId="33" borderId="32" xfId="45" applyNumberFormat="1" applyFont="1" applyFill="1" applyBorder="1" applyAlignment="1">
      <alignment horizontal="right"/>
    </xf>
    <xf numFmtId="4" fontId="3" fillId="0" borderId="19" xfId="55" applyNumberFormat="1" applyFont="1" applyBorder="1" applyAlignment="1">
      <alignment horizontal="right"/>
      <protection/>
    </xf>
    <xf numFmtId="4" fontId="3" fillId="0" borderId="21" xfId="45" applyNumberFormat="1" applyFont="1" applyBorder="1" applyAlignment="1">
      <alignment horizontal="right"/>
    </xf>
    <xf numFmtId="0" fontId="3" fillId="0" borderId="33" xfId="55" applyFont="1" applyBorder="1" applyAlignment="1">
      <alignment horizontal="center"/>
      <protection/>
    </xf>
    <xf numFmtId="4" fontId="3" fillId="0" borderId="34" xfId="55" applyNumberFormat="1" applyFont="1" applyBorder="1" applyAlignment="1">
      <alignment horizontal="right"/>
      <protection/>
    </xf>
    <xf numFmtId="0" fontId="3" fillId="0" borderId="0" xfId="55" applyFont="1" applyBorder="1" applyAlignment="1">
      <alignment vertical="center" wrapText="1"/>
      <protection/>
    </xf>
    <xf numFmtId="4" fontId="7" fillId="0" borderId="0" xfId="55" applyNumberFormat="1">
      <alignment/>
      <protection/>
    </xf>
    <xf numFmtId="4" fontId="8" fillId="0" borderId="0" xfId="55" applyNumberFormat="1" applyFont="1">
      <alignment/>
      <protection/>
    </xf>
    <xf numFmtId="0" fontId="7" fillId="0" borderId="0" xfId="55" applyBorder="1">
      <alignment/>
      <protection/>
    </xf>
    <xf numFmtId="0" fontId="3" fillId="0" borderId="35" xfId="55" applyFont="1" applyBorder="1" applyAlignment="1">
      <alignment horizontal="center" vertical="center"/>
      <protection/>
    </xf>
    <xf numFmtId="0" fontId="3" fillId="0" borderId="36" xfId="55" applyFont="1" applyBorder="1" applyAlignment="1">
      <alignment horizontal="center" vertical="center"/>
      <protection/>
    </xf>
    <xf numFmtId="0" fontId="3" fillId="0" borderId="37" xfId="55" applyFont="1" applyBorder="1" applyAlignment="1">
      <alignment horizontal="center" vertical="center"/>
      <protection/>
    </xf>
    <xf numFmtId="0" fontId="3" fillId="0" borderId="38" xfId="55" applyFont="1" applyBorder="1" applyAlignment="1">
      <alignment horizontal="center" vertical="center" wrapText="1"/>
      <protection/>
    </xf>
    <xf numFmtId="0" fontId="3" fillId="0" borderId="39" xfId="55" applyFont="1" applyBorder="1" applyAlignment="1">
      <alignment horizontal="center" vertical="center" wrapText="1"/>
      <protection/>
    </xf>
    <xf numFmtId="0" fontId="3" fillId="0" borderId="40" xfId="55" applyFont="1" applyBorder="1" applyAlignment="1">
      <alignment horizontal="center" vertical="center" wrapText="1"/>
      <protection/>
    </xf>
    <xf numFmtId="0" fontId="3" fillId="0" borderId="41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3" fillId="0" borderId="43" xfId="55" applyFont="1" applyBorder="1" applyAlignment="1">
      <alignment horizontal="center" vertical="center" wrapText="1"/>
      <protection/>
    </xf>
    <xf numFmtId="0" fontId="3" fillId="0" borderId="44" xfId="55" applyFont="1" applyBorder="1" applyAlignment="1">
      <alignment horizontal="center" vertical="center" wrapText="1"/>
      <protection/>
    </xf>
    <xf numFmtId="0" fontId="3" fillId="0" borderId="45" xfId="55" applyFont="1" applyBorder="1" applyAlignment="1">
      <alignment horizontal="center" vertical="center" wrapText="1"/>
      <protection/>
    </xf>
    <xf numFmtId="164" fontId="3" fillId="0" borderId="22" xfId="55" applyNumberFormat="1" applyFont="1" applyBorder="1" applyAlignment="1">
      <alignment horizontal="center" vertical="center" wrapText="1"/>
      <protection/>
    </xf>
    <xf numFmtId="164" fontId="3" fillId="0" borderId="24" xfId="55" applyNumberFormat="1" applyFont="1" applyBorder="1" applyAlignment="1">
      <alignment horizontal="center" vertical="center" wrapText="1"/>
      <protection/>
    </xf>
    <xf numFmtId="164" fontId="3" fillId="0" borderId="28" xfId="55" applyNumberFormat="1" applyFont="1" applyBorder="1" applyAlignment="1">
      <alignment horizontal="center" vertical="center" wrapText="1"/>
      <protection/>
    </xf>
    <xf numFmtId="49" fontId="3" fillId="0" borderId="22" xfId="55" applyNumberFormat="1" applyFont="1" applyBorder="1" applyAlignment="1">
      <alignment horizontal="center" vertical="center"/>
      <protection/>
    </xf>
    <xf numFmtId="49" fontId="3" fillId="0" borderId="24" xfId="55" applyNumberFormat="1" applyFont="1" applyBorder="1" applyAlignment="1">
      <alignment horizontal="center" vertical="center"/>
      <protection/>
    </xf>
    <xf numFmtId="49" fontId="3" fillId="0" borderId="28" xfId="55" applyNumberFormat="1" applyFont="1" applyBorder="1" applyAlignment="1">
      <alignment horizontal="center" vertical="center"/>
      <protection/>
    </xf>
    <xf numFmtId="0" fontId="9" fillId="0" borderId="46" xfId="55" applyFont="1" applyBorder="1" applyAlignment="1">
      <alignment horizontal="center" vertical="center" wrapText="1" shrinkToFit="1"/>
      <protection/>
    </xf>
    <xf numFmtId="0" fontId="9" fillId="0" borderId="47" xfId="55" applyFont="1" applyBorder="1" applyAlignment="1">
      <alignment horizontal="center" vertical="center" wrapText="1" shrinkToFit="1"/>
      <protection/>
    </xf>
    <xf numFmtId="0" fontId="5" fillId="0" borderId="48" xfId="55" applyFont="1" applyBorder="1" applyAlignment="1">
      <alignment horizontal="center" vertical="center" wrapText="1"/>
      <protection/>
    </xf>
    <xf numFmtId="0" fontId="5" fillId="0" borderId="49" xfId="55" applyFont="1" applyBorder="1" applyAlignment="1">
      <alignment horizontal="center" vertical="center" wrapText="1"/>
      <protection/>
    </xf>
    <xf numFmtId="0" fontId="5" fillId="0" borderId="50" xfId="55" applyFont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42" xfId="55" applyFont="1" applyBorder="1" applyAlignment="1">
      <alignment horizontal="center" vertical="center" wrapText="1"/>
      <protection/>
    </xf>
    <xf numFmtId="0" fontId="5" fillId="0" borderId="51" xfId="55" applyFont="1" applyBorder="1" applyAlignment="1">
      <alignment horizontal="center" vertical="center" wrapText="1"/>
      <protection/>
    </xf>
    <xf numFmtId="0" fontId="5" fillId="0" borderId="52" xfId="55" applyFont="1" applyBorder="1" applyAlignment="1">
      <alignment horizontal="center" vertical="center" wrapText="1"/>
      <protection/>
    </xf>
    <xf numFmtId="0" fontId="5" fillId="0" borderId="53" xfId="55" applyFont="1" applyBorder="1" applyAlignment="1">
      <alignment horizontal="center" vertical="center" wrapText="1"/>
      <protection/>
    </xf>
    <xf numFmtId="0" fontId="7" fillId="0" borderId="46" xfId="55" applyFill="1" applyBorder="1" applyAlignment="1">
      <alignment horizontal="center"/>
      <protection/>
    </xf>
    <xf numFmtId="0" fontId="7" fillId="0" borderId="54" xfId="55" applyFill="1" applyBorder="1" applyAlignment="1">
      <alignment horizontal="center"/>
      <protection/>
    </xf>
    <xf numFmtId="0" fontId="7" fillId="0" borderId="55" xfId="55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 vertical="center" wrapText="1"/>
      <protection/>
    </xf>
    <xf numFmtId="0" fontId="3" fillId="0" borderId="39" xfId="55" applyFont="1" applyFill="1" applyBorder="1" applyAlignment="1">
      <alignment horizontal="center" vertical="center" wrapText="1"/>
      <protection/>
    </xf>
    <xf numFmtId="0" fontId="3" fillId="0" borderId="40" xfId="55" applyFont="1" applyFill="1" applyBorder="1" applyAlignment="1">
      <alignment horizontal="center" vertical="center" wrapText="1"/>
      <protection/>
    </xf>
    <xf numFmtId="0" fontId="3" fillId="0" borderId="41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42" xfId="55" applyFont="1" applyFill="1" applyBorder="1" applyAlignment="1">
      <alignment horizontal="center" vertical="center" wrapText="1"/>
      <protection/>
    </xf>
    <xf numFmtId="0" fontId="3" fillId="0" borderId="43" xfId="55" applyFont="1" applyFill="1" applyBorder="1" applyAlignment="1">
      <alignment horizontal="center" vertical="center" wrapText="1"/>
      <protection/>
    </xf>
    <xf numFmtId="0" fontId="3" fillId="0" borderId="44" xfId="55" applyFont="1" applyFill="1" applyBorder="1" applyAlignment="1">
      <alignment horizontal="center" vertical="center" wrapText="1"/>
      <protection/>
    </xf>
    <xf numFmtId="0" fontId="3" fillId="0" borderId="45" xfId="55" applyFont="1" applyFill="1" applyBorder="1" applyAlignment="1">
      <alignment horizontal="center" vertical="center" wrapText="1"/>
      <protection/>
    </xf>
    <xf numFmtId="0" fontId="9" fillId="0" borderId="56" xfId="55" applyFont="1" applyBorder="1" applyAlignment="1">
      <alignment horizontal="center" vertical="center" wrapText="1" shrinkToFit="1"/>
      <protection/>
    </xf>
    <xf numFmtId="0" fontId="9" fillId="0" borderId="57" xfId="55" applyFont="1" applyBorder="1" applyAlignment="1">
      <alignment horizontal="center" vertical="center" wrapText="1" shrinkToFit="1"/>
      <protection/>
    </xf>
    <xf numFmtId="0" fontId="3" fillId="0" borderId="58" xfId="55" applyFont="1" applyBorder="1" applyAlignment="1">
      <alignment horizontal="center" vertical="center" wrapText="1"/>
      <protection/>
    </xf>
    <xf numFmtId="0" fontId="3" fillId="0" borderId="52" xfId="55" applyFont="1" applyBorder="1" applyAlignment="1">
      <alignment horizontal="center" vertical="center" wrapText="1"/>
      <protection/>
    </xf>
    <xf numFmtId="0" fontId="3" fillId="0" borderId="53" xfId="55" applyFont="1" applyBorder="1" applyAlignment="1">
      <alignment horizontal="center" vertical="center" wrapText="1"/>
      <protection/>
    </xf>
    <xf numFmtId="49" fontId="3" fillId="0" borderId="59" xfId="55" applyNumberFormat="1" applyFont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10" fillId="0" borderId="16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10" fillId="0" borderId="16" xfId="55" applyFont="1" applyBorder="1" applyAlignment="1">
      <alignment horizontal="center" vertical="center" wrapText="1"/>
      <protection/>
    </xf>
    <xf numFmtId="49" fontId="3" fillId="0" borderId="16" xfId="55" applyNumberFormat="1" applyFont="1" applyBorder="1" applyAlignment="1">
      <alignment horizontal="center" vertical="center"/>
      <protection/>
    </xf>
    <xf numFmtId="0" fontId="9" fillId="0" borderId="54" xfId="55" applyFont="1" applyBorder="1" applyAlignment="1">
      <alignment horizontal="center" vertical="center" wrapText="1" shrinkToFit="1"/>
      <protection/>
    </xf>
    <xf numFmtId="0" fontId="4" fillId="0" borderId="12" xfId="55" applyFont="1" applyBorder="1" applyAlignment="1">
      <alignment horizontal="center" shrinkToFit="1"/>
      <protection/>
    </xf>
    <xf numFmtId="0" fontId="3" fillId="0" borderId="60" xfId="55" applyFont="1" applyBorder="1" applyAlignment="1">
      <alignment horizontal="center" vertical="center"/>
      <protection/>
    </xf>
    <xf numFmtId="0" fontId="5" fillId="0" borderId="61" xfId="55" applyFont="1" applyBorder="1" applyAlignment="1">
      <alignment horizontal="center" vertical="center"/>
      <protection/>
    </xf>
    <xf numFmtId="0" fontId="5" fillId="0" borderId="62" xfId="55" applyFont="1" applyBorder="1" applyAlignment="1">
      <alignment horizontal="center" vertical="center"/>
      <protection/>
    </xf>
    <xf numFmtId="0" fontId="5" fillId="0" borderId="63" xfId="55" applyFont="1" applyBorder="1" applyAlignment="1">
      <alignment horizontal="center" vertical="center"/>
      <protection/>
    </xf>
    <xf numFmtId="0" fontId="3" fillId="0" borderId="64" xfId="55" applyFont="1" applyBorder="1" applyAlignment="1">
      <alignment horizontal="center" vertical="center"/>
      <protection/>
    </xf>
    <xf numFmtId="0" fontId="3" fillId="0" borderId="65" xfId="55" applyFont="1" applyBorder="1" applyAlignment="1">
      <alignment horizontal="center" vertical="center"/>
      <protection/>
    </xf>
    <xf numFmtId="0" fontId="3" fillId="0" borderId="66" xfId="55" applyFont="1" applyBorder="1" applyAlignment="1">
      <alignment horizontal="center" vertical="center"/>
      <protection/>
    </xf>
    <xf numFmtId="0" fontId="3" fillId="0" borderId="67" xfId="55" applyFont="1" applyBorder="1" applyAlignment="1">
      <alignment horizontal="center" vertical="center" textRotation="89" wrapText="1"/>
      <protection/>
    </xf>
    <xf numFmtId="0" fontId="3" fillId="0" borderId="68" xfId="55" applyFont="1" applyBorder="1" applyAlignment="1">
      <alignment horizontal="center" vertical="center" textRotation="89" wrapText="1"/>
      <protection/>
    </xf>
    <xf numFmtId="0" fontId="3" fillId="0" borderId="28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69" xfId="55" applyFont="1" applyBorder="1" applyAlignment="1">
      <alignment horizontal="center" vertical="center" wrapText="1"/>
      <protection/>
    </xf>
    <xf numFmtId="0" fontId="3" fillId="0" borderId="70" xfId="55" applyFont="1" applyBorder="1" applyAlignment="1">
      <alignment horizontal="center" vertical="center" wrapText="1"/>
      <protection/>
    </xf>
    <xf numFmtId="0" fontId="3" fillId="0" borderId="24" xfId="55" applyFont="1" applyBorder="1" applyAlignment="1">
      <alignment horizontal="center" vertical="center" wrapText="1"/>
      <protection/>
    </xf>
    <xf numFmtId="0" fontId="3" fillId="0" borderId="57" xfId="56" applyFont="1" applyFill="1" applyBorder="1" applyAlignment="1">
      <alignment horizontal="center" vertical="center" wrapText="1"/>
      <protection/>
    </xf>
    <xf numFmtId="0" fontId="3" fillId="0" borderId="56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PLAN INWESTYCYJNY-jedlnia 2008" xfId="55"/>
    <cellStyle name="Normalny_załączniki sesja kwiecień 2009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62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view="pageLayout" zoomScaleSheetLayoutView="100" workbookViewId="0" topLeftCell="A103">
      <selection activeCell="J3" sqref="J3:J4"/>
    </sheetView>
  </sheetViews>
  <sheetFormatPr defaultColWidth="9.140625" defaultRowHeight="15"/>
  <cols>
    <col min="1" max="1" width="5.7109375" style="1" customWidth="1"/>
    <col min="2" max="3" width="9.140625" style="1" customWidth="1"/>
    <col min="4" max="4" width="19.7109375" style="1" customWidth="1"/>
    <col min="5" max="5" width="4.8515625" style="1" customWidth="1"/>
    <col min="6" max="6" width="5.57421875" style="1" customWidth="1"/>
    <col min="7" max="7" width="5.8515625" style="1" customWidth="1"/>
    <col min="8" max="8" width="14.140625" style="1" customWidth="1"/>
    <col min="9" max="9" width="13.140625" style="16" customWidth="1"/>
    <col min="10" max="10" width="18.00390625" style="1" customWidth="1"/>
    <col min="11" max="11" width="3.421875" style="1" customWidth="1"/>
    <col min="12" max="16384" width="9.140625" style="1" customWidth="1"/>
  </cols>
  <sheetData>
    <row r="1" spans="1:10" ht="18.75" customHeight="1">
      <c r="A1" s="103" t="s">
        <v>6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3" customHeight="1" thickBot="1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2.75" customHeight="1">
      <c r="A3" s="109" t="s">
        <v>7</v>
      </c>
      <c r="B3" s="111" t="s">
        <v>8</v>
      </c>
      <c r="C3" s="111"/>
      <c r="D3" s="111"/>
      <c r="E3" s="56" t="s">
        <v>3</v>
      </c>
      <c r="F3" s="57"/>
      <c r="G3" s="58"/>
      <c r="H3" s="56" t="s">
        <v>9</v>
      </c>
      <c r="I3" s="114" t="s">
        <v>10</v>
      </c>
      <c r="J3" s="116" t="s">
        <v>11</v>
      </c>
    </row>
    <row r="4" spans="1:11" ht="61.5" customHeight="1" thickBot="1">
      <c r="A4" s="110"/>
      <c r="B4" s="112"/>
      <c r="C4" s="112"/>
      <c r="D4" s="112"/>
      <c r="E4" s="2" t="s">
        <v>0</v>
      </c>
      <c r="F4" s="2" t="s">
        <v>1</v>
      </c>
      <c r="G4" s="3" t="s">
        <v>2</v>
      </c>
      <c r="H4" s="113"/>
      <c r="I4" s="115"/>
      <c r="J4" s="117"/>
      <c r="K4" s="4"/>
    </row>
    <row r="5" spans="1:10" ht="11.25" customHeight="1">
      <c r="A5" s="5" t="s">
        <v>12</v>
      </c>
      <c r="B5" s="101" t="s">
        <v>13</v>
      </c>
      <c r="C5" s="101"/>
      <c r="D5" s="101"/>
      <c r="E5" s="6" t="s">
        <v>14</v>
      </c>
      <c r="F5" s="6" t="s">
        <v>15</v>
      </c>
      <c r="G5" s="6" t="s">
        <v>16</v>
      </c>
      <c r="H5" s="7" t="s">
        <v>17</v>
      </c>
      <c r="I5" s="8" t="s">
        <v>18</v>
      </c>
      <c r="J5" s="9" t="s">
        <v>19</v>
      </c>
    </row>
    <row r="6" spans="1:11" ht="12.75">
      <c r="A6" s="102">
        <v>1</v>
      </c>
      <c r="B6" s="97" t="s">
        <v>20</v>
      </c>
      <c r="C6" s="97"/>
      <c r="D6" s="97"/>
      <c r="E6" s="59">
        <f>VALUE(MID(F6,1,3))</f>
        <v>10</v>
      </c>
      <c r="F6" s="99" t="s">
        <v>21</v>
      </c>
      <c r="G6" s="99" t="s">
        <v>22</v>
      </c>
      <c r="H6" s="10" t="s">
        <v>23</v>
      </c>
      <c r="I6" s="11">
        <f>SUM(I7:I8)</f>
        <v>62000</v>
      </c>
      <c r="J6" s="12"/>
      <c r="K6" s="4"/>
    </row>
    <row r="7" spans="1:11" ht="12.75">
      <c r="A7" s="102"/>
      <c r="B7" s="97"/>
      <c r="C7" s="97"/>
      <c r="D7" s="97"/>
      <c r="E7" s="60"/>
      <c r="F7" s="99"/>
      <c r="G7" s="99"/>
      <c r="H7" s="13" t="s">
        <v>24</v>
      </c>
      <c r="I7" s="14">
        <v>62000</v>
      </c>
      <c r="J7" s="65" t="s">
        <v>25</v>
      </c>
      <c r="K7" s="15"/>
    </row>
    <row r="8" spans="1:10" ht="12.75">
      <c r="A8" s="102"/>
      <c r="B8" s="97"/>
      <c r="C8" s="97"/>
      <c r="D8" s="97"/>
      <c r="E8" s="61"/>
      <c r="F8" s="99"/>
      <c r="G8" s="99"/>
      <c r="H8" s="17"/>
      <c r="I8" s="18"/>
      <c r="J8" s="66"/>
    </row>
    <row r="9" spans="1:11" ht="12.75">
      <c r="A9" s="47">
        <v>2</v>
      </c>
      <c r="B9" s="50" t="s">
        <v>26</v>
      </c>
      <c r="C9" s="51"/>
      <c r="D9" s="52"/>
      <c r="E9" s="59">
        <f>VALUE(MID(F9,1,3))</f>
        <v>10</v>
      </c>
      <c r="F9" s="62" t="s">
        <v>21</v>
      </c>
      <c r="G9" s="19"/>
      <c r="H9" s="10" t="s">
        <v>23</v>
      </c>
      <c r="I9" s="11">
        <f>SUM(I10:I12)</f>
        <v>1388336</v>
      </c>
      <c r="J9" s="20"/>
      <c r="K9" s="4"/>
    </row>
    <row r="10" spans="1:11" ht="12.75">
      <c r="A10" s="48"/>
      <c r="B10" s="53"/>
      <c r="C10" s="54"/>
      <c r="D10" s="55"/>
      <c r="E10" s="60"/>
      <c r="F10" s="63"/>
      <c r="G10" s="21" t="s">
        <v>27</v>
      </c>
      <c r="H10" s="13" t="s">
        <v>28</v>
      </c>
      <c r="I10" s="22">
        <v>374000</v>
      </c>
      <c r="J10" s="65" t="s">
        <v>25</v>
      </c>
      <c r="K10" s="23"/>
    </row>
    <row r="11" spans="1:11" ht="12.75">
      <c r="A11" s="48"/>
      <c r="B11" s="53"/>
      <c r="C11" s="54"/>
      <c r="D11" s="55"/>
      <c r="E11" s="60"/>
      <c r="F11" s="63"/>
      <c r="G11" s="21" t="s">
        <v>29</v>
      </c>
      <c r="H11" s="24" t="s">
        <v>24</v>
      </c>
      <c r="I11" s="22">
        <f>1020336-240000-374000</f>
        <v>406336</v>
      </c>
      <c r="J11" s="100"/>
      <c r="K11" s="25"/>
    </row>
    <row r="12" spans="1:11" ht="12.75">
      <c r="A12" s="49"/>
      <c r="B12" s="56"/>
      <c r="C12" s="57"/>
      <c r="D12" s="58"/>
      <c r="E12" s="61"/>
      <c r="F12" s="64"/>
      <c r="G12" s="26" t="s">
        <v>22</v>
      </c>
      <c r="H12" s="17" t="s">
        <v>24</v>
      </c>
      <c r="I12" s="18">
        <v>608000</v>
      </c>
      <c r="J12" s="66"/>
      <c r="K12" s="25"/>
    </row>
    <row r="13" spans="1:11" ht="12.75">
      <c r="A13" s="47">
        <v>3</v>
      </c>
      <c r="B13" s="97" t="s">
        <v>30</v>
      </c>
      <c r="C13" s="97"/>
      <c r="D13" s="97"/>
      <c r="E13" s="59">
        <f>VALUE(MID(F13,1,3))</f>
        <v>10</v>
      </c>
      <c r="F13" s="99" t="s">
        <v>21</v>
      </c>
      <c r="G13" s="99" t="s">
        <v>22</v>
      </c>
      <c r="H13" s="10" t="s">
        <v>23</v>
      </c>
      <c r="I13" s="11">
        <f>SUM(I14:I15)</f>
        <v>1453830</v>
      </c>
      <c r="J13" s="20"/>
      <c r="K13" s="27"/>
    </row>
    <row r="14" spans="1:11" ht="12.75">
      <c r="A14" s="48"/>
      <c r="B14" s="97"/>
      <c r="C14" s="97"/>
      <c r="D14" s="97"/>
      <c r="E14" s="60"/>
      <c r="F14" s="99"/>
      <c r="G14" s="99"/>
      <c r="H14" s="13" t="s">
        <v>24</v>
      </c>
      <c r="I14" s="22">
        <v>1453830</v>
      </c>
      <c r="J14" s="65" t="s">
        <v>25</v>
      </c>
      <c r="K14" s="25"/>
    </row>
    <row r="15" spans="1:11" ht="12.75">
      <c r="A15" s="49"/>
      <c r="B15" s="97"/>
      <c r="C15" s="97"/>
      <c r="D15" s="97"/>
      <c r="E15" s="61"/>
      <c r="F15" s="99"/>
      <c r="G15" s="99"/>
      <c r="H15" s="17"/>
      <c r="I15" s="18"/>
      <c r="J15" s="66"/>
      <c r="K15" s="25"/>
    </row>
    <row r="16" spans="1:11" ht="12.75">
      <c r="A16" s="47">
        <v>4</v>
      </c>
      <c r="B16" s="97" t="s">
        <v>31</v>
      </c>
      <c r="C16" s="97"/>
      <c r="D16" s="97"/>
      <c r="E16" s="59">
        <f>VALUE(MID(F16,1,3))</f>
        <v>10</v>
      </c>
      <c r="F16" s="99" t="s">
        <v>21</v>
      </c>
      <c r="G16" s="19"/>
      <c r="H16" s="10" t="s">
        <v>23</v>
      </c>
      <c r="I16" s="11">
        <f>SUM(I17:I18)</f>
        <v>500000</v>
      </c>
      <c r="J16" s="20"/>
      <c r="K16" s="25"/>
    </row>
    <row r="17" spans="1:11" ht="12.75">
      <c r="A17" s="48"/>
      <c r="B17" s="97"/>
      <c r="C17" s="97"/>
      <c r="D17" s="97"/>
      <c r="E17" s="60"/>
      <c r="F17" s="99"/>
      <c r="G17" s="21" t="s">
        <v>22</v>
      </c>
      <c r="H17" s="13" t="s">
        <v>24</v>
      </c>
      <c r="I17" s="22">
        <v>500000</v>
      </c>
      <c r="J17" s="65" t="s">
        <v>25</v>
      </c>
      <c r="K17" s="25"/>
    </row>
    <row r="18" spans="1:11" ht="12.75">
      <c r="A18" s="49"/>
      <c r="B18" s="97"/>
      <c r="C18" s="97"/>
      <c r="D18" s="97"/>
      <c r="E18" s="61"/>
      <c r="F18" s="99"/>
      <c r="G18" s="28"/>
      <c r="H18" s="17"/>
      <c r="I18" s="18"/>
      <c r="J18" s="66"/>
      <c r="K18" s="29"/>
    </row>
    <row r="19" spans="1:11" ht="12.75">
      <c r="A19" s="47">
        <v>5</v>
      </c>
      <c r="B19" s="97" t="s">
        <v>32</v>
      </c>
      <c r="C19" s="97"/>
      <c r="D19" s="97"/>
      <c r="E19" s="59">
        <f>VALUE(MID(F19,1,3))</f>
        <v>10</v>
      </c>
      <c r="F19" s="99" t="s">
        <v>21</v>
      </c>
      <c r="G19" s="21"/>
      <c r="H19" s="10" t="s">
        <v>23</v>
      </c>
      <c r="I19" s="11">
        <f>SUM(I20:I21)</f>
        <v>350000</v>
      </c>
      <c r="J19" s="20"/>
      <c r="K19" s="29"/>
    </row>
    <row r="20" spans="1:11" ht="12.75">
      <c r="A20" s="48"/>
      <c r="B20" s="97"/>
      <c r="C20" s="97"/>
      <c r="D20" s="97"/>
      <c r="E20" s="60"/>
      <c r="F20" s="99"/>
      <c r="G20" s="21" t="s">
        <v>22</v>
      </c>
      <c r="H20" s="13" t="s">
        <v>24</v>
      </c>
      <c r="I20" s="22">
        <v>350000</v>
      </c>
      <c r="J20" s="65" t="s">
        <v>25</v>
      </c>
      <c r="K20" s="25"/>
    </row>
    <row r="21" spans="1:11" ht="12.75">
      <c r="A21" s="49"/>
      <c r="B21" s="97"/>
      <c r="C21" s="97"/>
      <c r="D21" s="97"/>
      <c r="E21" s="61"/>
      <c r="F21" s="99"/>
      <c r="G21" s="26"/>
      <c r="H21" s="17"/>
      <c r="I21" s="18"/>
      <c r="J21" s="66"/>
      <c r="K21" s="25"/>
    </row>
    <row r="22" spans="1:11" ht="12.75" customHeight="1">
      <c r="A22" s="47">
        <v>6</v>
      </c>
      <c r="B22" s="97" t="s">
        <v>33</v>
      </c>
      <c r="C22" s="97"/>
      <c r="D22" s="97"/>
      <c r="E22" s="59">
        <f>VALUE(MID(F22,1,3))</f>
        <v>10</v>
      </c>
      <c r="F22" s="99" t="s">
        <v>21</v>
      </c>
      <c r="G22" s="21"/>
      <c r="H22" s="10" t="s">
        <v>23</v>
      </c>
      <c r="I22" s="11">
        <f>SUM(I23:I24)</f>
        <v>80550</v>
      </c>
      <c r="J22" s="20"/>
      <c r="K22" s="29"/>
    </row>
    <row r="23" spans="1:11" ht="12.75">
      <c r="A23" s="48"/>
      <c r="B23" s="97"/>
      <c r="C23" s="97"/>
      <c r="D23" s="97"/>
      <c r="E23" s="60"/>
      <c r="F23" s="99"/>
      <c r="G23" s="21" t="s">
        <v>22</v>
      </c>
      <c r="H23" s="13" t="s">
        <v>24</v>
      </c>
      <c r="I23" s="22">
        <v>80550</v>
      </c>
      <c r="J23" s="65" t="s">
        <v>25</v>
      </c>
      <c r="K23" s="29"/>
    </row>
    <row r="24" spans="1:10" ht="12.75" customHeight="1">
      <c r="A24" s="49"/>
      <c r="B24" s="97"/>
      <c r="C24" s="97"/>
      <c r="D24" s="97"/>
      <c r="E24" s="61"/>
      <c r="F24" s="99"/>
      <c r="G24" s="21"/>
      <c r="H24" s="17"/>
      <c r="I24" s="18"/>
      <c r="J24" s="66"/>
    </row>
    <row r="25" spans="1:10" ht="12" customHeight="1">
      <c r="A25" s="47">
        <v>7</v>
      </c>
      <c r="B25" s="97" t="s">
        <v>34</v>
      </c>
      <c r="C25" s="97"/>
      <c r="D25" s="97"/>
      <c r="E25" s="59">
        <f>VALUE(MID(F25,1,3))</f>
        <v>10</v>
      </c>
      <c r="F25" s="99" t="s">
        <v>21</v>
      </c>
      <c r="G25" s="99" t="s">
        <v>22</v>
      </c>
      <c r="H25" s="10" t="s">
        <v>23</v>
      </c>
      <c r="I25" s="11">
        <f>SUM(I26:I27)</f>
        <v>71550</v>
      </c>
      <c r="J25" s="20"/>
    </row>
    <row r="26" spans="1:10" ht="12.75" customHeight="1">
      <c r="A26" s="48"/>
      <c r="B26" s="97"/>
      <c r="C26" s="97"/>
      <c r="D26" s="97"/>
      <c r="E26" s="60"/>
      <c r="F26" s="99"/>
      <c r="G26" s="99"/>
      <c r="H26" s="13" t="s">
        <v>24</v>
      </c>
      <c r="I26" s="22">
        <v>71550</v>
      </c>
      <c r="J26" s="65" t="s">
        <v>25</v>
      </c>
    </row>
    <row r="27" spans="1:10" ht="12.75" customHeight="1">
      <c r="A27" s="49"/>
      <c r="B27" s="97"/>
      <c r="C27" s="97"/>
      <c r="D27" s="97"/>
      <c r="E27" s="61"/>
      <c r="F27" s="99"/>
      <c r="G27" s="99"/>
      <c r="H27" s="17"/>
      <c r="I27" s="18"/>
      <c r="J27" s="66"/>
    </row>
    <row r="28" spans="1:10" ht="12.75" customHeight="1">
      <c r="A28" s="47">
        <v>8</v>
      </c>
      <c r="B28" s="97" t="s">
        <v>68</v>
      </c>
      <c r="C28" s="97"/>
      <c r="D28" s="97"/>
      <c r="E28" s="59">
        <f>VALUE(MID(F28,1,3))</f>
        <v>10</v>
      </c>
      <c r="F28" s="99" t="s">
        <v>21</v>
      </c>
      <c r="G28" s="99" t="s">
        <v>22</v>
      </c>
      <c r="H28" s="10" t="s">
        <v>23</v>
      </c>
      <c r="I28" s="11">
        <f>SUM(I29:I30)</f>
        <v>20000</v>
      </c>
      <c r="J28" s="12"/>
    </row>
    <row r="29" spans="1:10" ht="12.75" customHeight="1">
      <c r="A29" s="48"/>
      <c r="B29" s="97"/>
      <c r="C29" s="97"/>
      <c r="D29" s="97"/>
      <c r="E29" s="60"/>
      <c r="F29" s="99"/>
      <c r="G29" s="99"/>
      <c r="H29" s="13" t="s">
        <v>24</v>
      </c>
      <c r="I29" s="22">
        <v>20000</v>
      </c>
      <c r="J29" s="88" t="s">
        <v>25</v>
      </c>
    </row>
    <row r="30" spans="1:10" ht="12.75" customHeight="1">
      <c r="A30" s="49"/>
      <c r="B30" s="97"/>
      <c r="C30" s="97"/>
      <c r="D30" s="97"/>
      <c r="E30" s="61"/>
      <c r="F30" s="99"/>
      <c r="G30" s="99"/>
      <c r="H30" s="17"/>
      <c r="I30" s="18"/>
      <c r="J30" s="89"/>
    </row>
    <row r="31" spans="1:10" ht="12.75" customHeight="1">
      <c r="A31" s="47">
        <v>9</v>
      </c>
      <c r="B31" s="97" t="s">
        <v>35</v>
      </c>
      <c r="C31" s="97"/>
      <c r="D31" s="97"/>
      <c r="E31" s="59">
        <f>VALUE(MID(F31,1,3))</f>
        <v>10</v>
      </c>
      <c r="F31" s="99" t="s">
        <v>21</v>
      </c>
      <c r="G31" s="99" t="s">
        <v>22</v>
      </c>
      <c r="H31" s="10" t="s">
        <v>23</v>
      </c>
      <c r="I31" s="11">
        <f>SUM(I32:I33)</f>
        <v>45000</v>
      </c>
      <c r="J31" s="12"/>
    </row>
    <row r="32" spans="1:10" ht="12.75" customHeight="1">
      <c r="A32" s="48"/>
      <c r="B32" s="97"/>
      <c r="C32" s="97"/>
      <c r="D32" s="97"/>
      <c r="E32" s="60"/>
      <c r="F32" s="99"/>
      <c r="G32" s="99"/>
      <c r="H32" s="13" t="s">
        <v>24</v>
      </c>
      <c r="I32" s="22">
        <f>23000+22000</f>
        <v>45000</v>
      </c>
      <c r="J32" s="88" t="s">
        <v>25</v>
      </c>
    </row>
    <row r="33" spans="1:10" ht="12.75" customHeight="1">
      <c r="A33" s="49"/>
      <c r="B33" s="97"/>
      <c r="C33" s="97"/>
      <c r="D33" s="97"/>
      <c r="E33" s="61"/>
      <c r="F33" s="99"/>
      <c r="G33" s="99"/>
      <c r="H33" s="17"/>
      <c r="I33" s="18"/>
      <c r="J33" s="89"/>
    </row>
    <row r="34" spans="1:10" ht="12.75" customHeight="1">
      <c r="A34" s="47">
        <v>10</v>
      </c>
      <c r="B34" s="79" t="s">
        <v>36</v>
      </c>
      <c r="C34" s="80"/>
      <c r="D34" s="81"/>
      <c r="E34" s="59">
        <f>VALUE(MID(F34,1,3))</f>
        <v>400</v>
      </c>
      <c r="F34" s="62" t="s">
        <v>37</v>
      </c>
      <c r="G34" s="19"/>
      <c r="H34" s="10" t="s">
        <v>23</v>
      </c>
      <c r="I34" s="11">
        <f>SUM(I35:I36)</f>
        <v>70000</v>
      </c>
      <c r="J34" s="12"/>
    </row>
    <row r="35" spans="1:10" ht="12.75" customHeight="1">
      <c r="A35" s="48"/>
      <c r="B35" s="82"/>
      <c r="C35" s="83"/>
      <c r="D35" s="84"/>
      <c r="E35" s="60"/>
      <c r="F35" s="63"/>
      <c r="G35" s="21" t="s">
        <v>22</v>
      </c>
      <c r="H35" s="13" t="s">
        <v>24</v>
      </c>
      <c r="I35" s="22">
        <v>70000</v>
      </c>
      <c r="J35" s="88" t="s">
        <v>25</v>
      </c>
    </row>
    <row r="36" spans="1:10" ht="12.75" customHeight="1">
      <c r="A36" s="49"/>
      <c r="B36" s="85"/>
      <c r="C36" s="86"/>
      <c r="D36" s="87"/>
      <c r="E36" s="61"/>
      <c r="F36" s="64"/>
      <c r="G36" s="26"/>
      <c r="H36" s="30"/>
      <c r="I36" s="31"/>
      <c r="J36" s="89"/>
    </row>
    <row r="37" spans="1:10" ht="12.75" customHeight="1">
      <c r="A37" s="47">
        <v>11</v>
      </c>
      <c r="B37" s="79" t="s">
        <v>38</v>
      </c>
      <c r="C37" s="80"/>
      <c r="D37" s="81"/>
      <c r="E37" s="59">
        <v>600</v>
      </c>
      <c r="F37" s="62" t="s">
        <v>39</v>
      </c>
      <c r="G37" s="19"/>
      <c r="H37" s="10" t="s">
        <v>23</v>
      </c>
      <c r="I37" s="11">
        <f>SUM(I38:I39)</f>
        <v>70000</v>
      </c>
      <c r="J37" s="12"/>
    </row>
    <row r="38" spans="1:10" ht="12.75" customHeight="1">
      <c r="A38" s="48"/>
      <c r="B38" s="82"/>
      <c r="C38" s="83"/>
      <c r="D38" s="84"/>
      <c r="E38" s="60"/>
      <c r="F38" s="63"/>
      <c r="G38" s="21" t="s">
        <v>22</v>
      </c>
      <c r="H38" s="13" t="s">
        <v>24</v>
      </c>
      <c r="I38" s="22">
        <v>70000</v>
      </c>
      <c r="J38" s="88" t="s">
        <v>25</v>
      </c>
    </row>
    <row r="39" spans="1:10" ht="12.75" customHeight="1">
      <c r="A39" s="49"/>
      <c r="B39" s="85"/>
      <c r="C39" s="86"/>
      <c r="D39" s="87"/>
      <c r="E39" s="61"/>
      <c r="F39" s="64"/>
      <c r="G39" s="26"/>
      <c r="H39" s="30"/>
      <c r="I39" s="31"/>
      <c r="J39" s="89"/>
    </row>
    <row r="40" spans="1:10" ht="12.75">
      <c r="A40" s="47">
        <f>A37+1</f>
        <v>12</v>
      </c>
      <c r="B40" s="50" t="s">
        <v>40</v>
      </c>
      <c r="C40" s="51"/>
      <c r="D40" s="52"/>
      <c r="E40" s="59">
        <f>VALUE(MID(F40,1,3))</f>
        <v>600</v>
      </c>
      <c r="F40" s="62">
        <v>60016</v>
      </c>
      <c r="G40" s="19"/>
      <c r="H40" s="10" t="s">
        <v>23</v>
      </c>
      <c r="I40" s="11">
        <f>SUM(I41:I42)</f>
        <v>230000</v>
      </c>
      <c r="J40" s="12"/>
    </row>
    <row r="41" spans="1:10" ht="12.75">
      <c r="A41" s="48"/>
      <c r="B41" s="53"/>
      <c r="C41" s="54"/>
      <c r="D41" s="55"/>
      <c r="E41" s="60"/>
      <c r="F41" s="63"/>
      <c r="G41" s="21" t="s">
        <v>22</v>
      </c>
      <c r="H41" s="32" t="s">
        <v>24</v>
      </c>
      <c r="I41" s="22">
        <v>230000</v>
      </c>
      <c r="J41" s="88" t="s">
        <v>25</v>
      </c>
    </row>
    <row r="42" spans="1:10" ht="12.75">
      <c r="A42" s="49"/>
      <c r="B42" s="56"/>
      <c r="C42" s="57"/>
      <c r="D42" s="58"/>
      <c r="E42" s="61"/>
      <c r="F42" s="64"/>
      <c r="G42" s="26"/>
      <c r="H42" s="30"/>
      <c r="I42" s="31"/>
      <c r="J42" s="89"/>
    </row>
    <row r="43" spans="1:10" ht="12.75">
      <c r="A43" s="47">
        <f>A40+1</f>
        <v>13</v>
      </c>
      <c r="B43" s="50" t="s">
        <v>5</v>
      </c>
      <c r="C43" s="51"/>
      <c r="D43" s="52"/>
      <c r="E43" s="59">
        <f>VALUE(MID(F43,1,3))</f>
        <v>600</v>
      </c>
      <c r="F43" s="62">
        <v>60016</v>
      </c>
      <c r="G43" s="19"/>
      <c r="H43" s="10" t="s">
        <v>23</v>
      </c>
      <c r="I43" s="11">
        <f>SUM(I44:I45)</f>
        <v>15000</v>
      </c>
      <c r="J43" s="12"/>
    </row>
    <row r="44" spans="1:10" ht="14.25" customHeight="1">
      <c r="A44" s="48"/>
      <c r="B44" s="53"/>
      <c r="C44" s="54"/>
      <c r="D44" s="55"/>
      <c r="E44" s="60"/>
      <c r="F44" s="63"/>
      <c r="G44" s="21" t="s">
        <v>22</v>
      </c>
      <c r="H44" s="32" t="s">
        <v>41</v>
      </c>
      <c r="I44" s="22">
        <v>15000</v>
      </c>
      <c r="J44" s="88" t="s">
        <v>25</v>
      </c>
    </row>
    <row r="45" spans="1:10" ht="27" customHeight="1">
      <c r="A45" s="49"/>
      <c r="B45" s="56"/>
      <c r="C45" s="57"/>
      <c r="D45" s="58"/>
      <c r="E45" s="61"/>
      <c r="F45" s="64"/>
      <c r="G45" s="26"/>
      <c r="H45" s="30"/>
      <c r="I45" s="31"/>
      <c r="J45" s="89"/>
    </row>
    <row r="46" spans="1:10" ht="27" customHeight="1">
      <c r="A46" s="47">
        <f>A43+1</f>
        <v>14</v>
      </c>
      <c r="B46" s="79" t="s">
        <v>69</v>
      </c>
      <c r="C46" s="80"/>
      <c r="D46" s="81"/>
      <c r="E46" s="59">
        <f>VALUE(MID(F46,1,3))</f>
        <v>600</v>
      </c>
      <c r="F46" s="62">
        <v>60016</v>
      </c>
      <c r="G46" s="19"/>
      <c r="H46" s="10" t="s">
        <v>23</v>
      </c>
      <c r="I46" s="11">
        <f>SUM(I47:I48)</f>
        <v>770203</v>
      </c>
      <c r="J46" s="12"/>
    </row>
    <row r="47" spans="1:10" ht="12.75" customHeight="1">
      <c r="A47" s="48"/>
      <c r="B47" s="82"/>
      <c r="C47" s="83"/>
      <c r="D47" s="84"/>
      <c r="E47" s="60"/>
      <c r="F47" s="63"/>
      <c r="G47" s="21" t="s">
        <v>22</v>
      </c>
      <c r="H47" s="32" t="s">
        <v>24</v>
      </c>
      <c r="I47" s="22">
        <v>770203</v>
      </c>
      <c r="J47" s="65" t="s">
        <v>25</v>
      </c>
    </row>
    <row r="48" spans="1:10" ht="16.5" customHeight="1">
      <c r="A48" s="49"/>
      <c r="B48" s="85"/>
      <c r="C48" s="86"/>
      <c r="D48" s="87"/>
      <c r="E48" s="61"/>
      <c r="F48" s="64"/>
      <c r="G48" s="26"/>
      <c r="H48" s="30"/>
      <c r="I48" s="31"/>
      <c r="J48" s="66"/>
    </row>
    <row r="49" spans="1:10" ht="13.5" customHeight="1">
      <c r="A49" s="47">
        <v>15</v>
      </c>
      <c r="B49" s="50" t="s">
        <v>62</v>
      </c>
      <c r="C49" s="51"/>
      <c r="D49" s="52"/>
      <c r="E49" s="59">
        <v>750</v>
      </c>
      <c r="F49" s="62" t="s">
        <v>63</v>
      </c>
      <c r="G49" s="19"/>
      <c r="H49" s="10" t="s">
        <v>23</v>
      </c>
      <c r="I49" s="11">
        <f>SUM(I50:I51)</f>
        <v>1091800</v>
      </c>
      <c r="J49" s="33" t="s">
        <v>44</v>
      </c>
    </row>
    <row r="50" spans="1:10" ht="12.75">
      <c r="A50" s="48"/>
      <c r="B50" s="53"/>
      <c r="C50" s="54"/>
      <c r="D50" s="55"/>
      <c r="E50" s="60"/>
      <c r="F50" s="63"/>
      <c r="G50" s="21" t="s">
        <v>27</v>
      </c>
      <c r="H50" s="13" t="s">
        <v>28</v>
      </c>
      <c r="I50" s="22">
        <v>928000</v>
      </c>
      <c r="J50" s="65" t="s">
        <v>25</v>
      </c>
    </row>
    <row r="51" spans="1:10" ht="12.75">
      <c r="A51" s="49"/>
      <c r="B51" s="56"/>
      <c r="C51" s="57"/>
      <c r="D51" s="58"/>
      <c r="E51" s="61"/>
      <c r="F51" s="64"/>
      <c r="G51" s="26" t="s">
        <v>29</v>
      </c>
      <c r="H51" s="30" t="s">
        <v>28</v>
      </c>
      <c r="I51" s="31">
        <v>163800</v>
      </c>
      <c r="J51" s="66"/>
    </row>
    <row r="52" spans="1:10" ht="12.75">
      <c r="A52" s="47">
        <v>16</v>
      </c>
      <c r="B52" s="50" t="s">
        <v>42</v>
      </c>
      <c r="C52" s="51"/>
      <c r="D52" s="52"/>
      <c r="E52" s="59">
        <f>VALUE(MID(F52,1,3))</f>
        <v>754</v>
      </c>
      <c r="F52" s="62" t="s">
        <v>43</v>
      </c>
      <c r="G52" s="19"/>
      <c r="H52" s="10" t="s">
        <v>23</v>
      </c>
      <c r="I52" s="11">
        <f>SUM(I53:I54)</f>
        <v>472070</v>
      </c>
      <c r="J52" s="33" t="s">
        <v>44</v>
      </c>
    </row>
    <row r="53" spans="1:10" ht="12.75">
      <c r="A53" s="48"/>
      <c r="B53" s="53"/>
      <c r="C53" s="54"/>
      <c r="D53" s="55"/>
      <c r="E53" s="60"/>
      <c r="F53" s="63"/>
      <c r="G53" s="21" t="s">
        <v>22</v>
      </c>
      <c r="H53" s="13" t="s">
        <v>24</v>
      </c>
      <c r="I53" s="22">
        <v>472070</v>
      </c>
      <c r="J53" s="65" t="s">
        <v>25</v>
      </c>
    </row>
    <row r="54" spans="1:10" ht="12.75">
      <c r="A54" s="49"/>
      <c r="B54" s="56"/>
      <c r="C54" s="57"/>
      <c r="D54" s="58"/>
      <c r="E54" s="61"/>
      <c r="F54" s="64"/>
      <c r="G54" s="26"/>
      <c r="H54" s="30"/>
      <c r="I54" s="31"/>
      <c r="J54" s="66"/>
    </row>
    <row r="55" spans="1:10" ht="12.75">
      <c r="A55" s="47">
        <v>17</v>
      </c>
      <c r="B55" s="50" t="s">
        <v>71</v>
      </c>
      <c r="C55" s="51"/>
      <c r="D55" s="52"/>
      <c r="E55" s="59">
        <f>VALUE(MID(F55,1,3))</f>
        <v>754</v>
      </c>
      <c r="F55" s="62" t="s">
        <v>72</v>
      </c>
      <c r="G55" s="19"/>
      <c r="H55" s="10" t="s">
        <v>23</v>
      </c>
      <c r="I55" s="11">
        <f>SUM(I56:I57)</f>
        <v>10000</v>
      </c>
      <c r="J55" s="33" t="s">
        <v>44</v>
      </c>
    </row>
    <row r="56" spans="1:10" ht="12.75">
      <c r="A56" s="48"/>
      <c r="B56" s="53"/>
      <c r="C56" s="54"/>
      <c r="D56" s="55"/>
      <c r="E56" s="60"/>
      <c r="F56" s="63"/>
      <c r="G56" s="21" t="s">
        <v>73</v>
      </c>
      <c r="H56" s="13" t="s">
        <v>24</v>
      </c>
      <c r="I56" s="22">
        <v>10000</v>
      </c>
      <c r="J56" s="65" t="s">
        <v>25</v>
      </c>
    </row>
    <row r="57" spans="1:10" ht="12.75">
      <c r="A57" s="49"/>
      <c r="B57" s="56"/>
      <c r="C57" s="57"/>
      <c r="D57" s="58"/>
      <c r="E57" s="61"/>
      <c r="F57" s="64"/>
      <c r="G57" s="26"/>
      <c r="H57" s="30"/>
      <c r="I57" s="31"/>
      <c r="J57" s="66"/>
    </row>
    <row r="58" spans="1:10" ht="12.75">
      <c r="A58" s="47">
        <f>A55+1</f>
        <v>18</v>
      </c>
      <c r="B58" s="50" t="s">
        <v>45</v>
      </c>
      <c r="C58" s="51"/>
      <c r="D58" s="52"/>
      <c r="E58" s="59">
        <f>VALUE(MID(F58,1,3))</f>
        <v>801</v>
      </c>
      <c r="F58" s="62" t="s">
        <v>46</v>
      </c>
      <c r="G58" s="19"/>
      <c r="H58" s="10" t="s">
        <v>23</v>
      </c>
      <c r="I58" s="11">
        <f>SUM(I59:I60)</f>
        <v>14562</v>
      </c>
      <c r="J58" s="33"/>
    </row>
    <row r="59" spans="1:10" ht="12.75">
      <c r="A59" s="48"/>
      <c r="B59" s="53"/>
      <c r="C59" s="54"/>
      <c r="D59" s="55"/>
      <c r="E59" s="60"/>
      <c r="F59" s="63"/>
      <c r="G59" s="21" t="s">
        <v>22</v>
      </c>
      <c r="H59" s="32" t="s">
        <v>41</v>
      </c>
      <c r="I59" s="22">
        <f>7000+7562</f>
        <v>14562</v>
      </c>
      <c r="J59" s="88" t="s">
        <v>25</v>
      </c>
    </row>
    <row r="60" spans="1:10" ht="12.75">
      <c r="A60" s="49"/>
      <c r="B60" s="56"/>
      <c r="C60" s="57"/>
      <c r="D60" s="58"/>
      <c r="E60" s="61"/>
      <c r="F60" s="64"/>
      <c r="G60" s="26"/>
      <c r="H60" s="30"/>
      <c r="I60" s="31"/>
      <c r="J60" s="89"/>
    </row>
    <row r="61" spans="1:10" ht="12.75">
      <c r="A61" s="47">
        <f>A58+1</f>
        <v>19</v>
      </c>
      <c r="B61" s="50" t="s">
        <v>4</v>
      </c>
      <c r="C61" s="51"/>
      <c r="D61" s="52"/>
      <c r="E61" s="59">
        <f>VALUE(MID(F61,1,3))</f>
        <v>801</v>
      </c>
      <c r="F61" s="62" t="s">
        <v>46</v>
      </c>
      <c r="G61" s="19"/>
      <c r="H61" s="10" t="s">
        <v>23</v>
      </c>
      <c r="I61" s="11">
        <f>SUM(I62:I63)</f>
        <v>15178</v>
      </c>
      <c r="J61" s="33"/>
    </row>
    <row r="62" spans="1:10" ht="12.75">
      <c r="A62" s="48"/>
      <c r="B62" s="53"/>
      <c r="C62" s="54"/>
      <c r="D62" s="55"/>
      <c r="E62" s="60"/>
      <c r="F62" s="63"/>
      <c r="G62" s="21" t="s">
        <v>22</v>
      </c>
      <c r="H62" s="32" t="s">
        <v>41</v>
      </c>
      <c r="I62" s="22">
        <f>10178+5000</f>
        <v>15178</v>
      </c>
      <c r="J62" s="88" t="s">
        <v>25</v>
      </c>
    </row>
    <row r="63" spans="1:10" ht="12.75">
      <c r="A63" s="49"/>
      <c r="B63" s="56"/>
      <c r="C63" s="57"/>
      <c r="D63" s="58"/>
      <c r="E63" s="61"/>
      <c r="F63" s="64"/>
      <c r="G63" s="26"/>
      <c r="H63" s="30"/>
      <c r="I63" s="31"/>
      <c r="J63" s="89"/>
    </row>
    <row r="64" spans="1:10" ht="12.75">
      <c r="A64" s="47">
        <f>A61+1</f>
        <v>20</v>
      </c>
      <c r="B64" s="50" t="s">
        <v>47</v>
      </c>
      <c r="C64" s="51"/>
      <c r="D64" s="52"/>
      <c r="E64" s="59">
        <f>VALUE(MID(F64,1,3))</f>
        <v>801</v>
      </c>
      <c r="F64" s="62" t="s">
        <v>46</v>
      </c>
      <c r="G64" s="19"/>
      <c r="H64" s="10" t="s">
        <v>23</v>
      </c>
      <c r="I64" s="11">
        <f>SUM(I65:I66)</f>
        <v>15000</v>
      </c>
      <c r="J64" s="33"/>
    </row>
    <row r="65" spans="1:10" ht="12.75">
      <c r="A65" s="48"/>
      <c r="B65" s="53"/>
      <c r="C65" s="54"/>
      <c r="D65" s="55"/>
      <c r="E65" s="60"/>
      <c r="F65" s="63"/>
      <c r="G65" s="21" t="s">
        <v>22</v>
      </c>
      <c r="H65" s="13" t="s">
        <v>24</v>
      </c>
      <c r="I65" s="22">
        <v>15000</v>
      </c>
      <c r="J65" s="88" t="s">
        <v>48</v>
      </c>
    </row>
    <row r="66" spans="1:10" ht="12.75">
      <c r="A66" s="49"/>
      <c r="B66" s="56"/>
      <c r="C66" s="57"/>
      <c r="D66" s="58"/>
      <c r="E66" s="61"/>
      <c r="F66" s="64"/>
      <c r="G66" s="26"/>
      <c r="H66" s="30"/>
      <c r="I66" s="31"/>
      <c r="J66" s="89"/>
    </row>
    <row r="67" spans="1:10" ht="12.75">
      <c r="A67" s="47">
        <f>A64+1</f>
        <v>21</v>
      </c>
      <c r="B67" s="50" t="s">
        <v>49</v>
      </c>
      <c r="C67" s="51"/>
      <c r="D67" s="52"/>
      <c r="E67" s="59">
        <f>VALUE(MID(F67,1,3))</f>
        <v>801</v>
      </c>
      <c r="F67" s="62" t="s">
        <v>46</v>
      </c>
      <c r="G67" s="19"/>
      <c r="H67" s="10" t="s">
        <v>23</v>
      </c>
      <c r="I67" s="11">
        <f>SUM(I68:I69)</f>
        <v>10000</v>
      </c>
      <c r="J67" s="33"/>
    </row>
    <row r="68" spans="1:10" ht="12.75">
      <c r="A68" s="48"/>
      <c r="B68" s="53"/>
      <c r="C68" s="54"/>
      <c r="D68" s="55"/>
      <c r="E68" s="60"/>
      <c r="F68" s="63"/>
      <c r="G68" s="21" t="s">
        <v>22</v>
      </c>
      <c r="H68" s="13" t="s">
        <v>24</v>
      </c>
      <c r="I68" s="22">
        <v>10000</v>
      </c>
      <c r="J68" s="88" t="s">
        <v>50</v>
      </c>
    </row>
    <row r="69" spans="1:10" ht="12.75">
      <c r="A69" s="49"/>
      <c r="B69" s="56"/>
      <c r="C69" s="57"/>
      <c r="D69" s="58"/>
      <c r="E69" s="61"/>
      <c r="F69" s="64"/>
      <c r="G69" s="26"/>
      <c r="H69" s="30"/>
      <c r="I69" s="31"/>
      <c r="J69" s="89"/>
    </row>
    <row r="70" spans="1:10" ht="12.75">
      <c r="A70" s="47">
        <f>A67+1</f>
        <v>22</v>
      </c>
      <c r="B70" s="97" t="s">
        <v>51</v>
      </c>
      <c r="C70" s="98"/>
      <c r="D70" s="98"/>
      <c r="E70" s="59">
        <f>VALUE(MID(F70,1,3))</f>
        <v>900</v>
      </c>
      <c r="F70" s="96">
        <v>90001</v>
      </c>
      <c r="G70" s="34"/>
      <c r="H70" s="10" t="s">
        <v>23</v>
      </c>
      <c r="I70" s="11">
        <f>SUM(I71:I72)</f>
        <v>114000</v>
      </c>
      <c r="J70" s="12"/>
    </row>
    <row r="71" spans="1:10" ht="12.75">
      <c r="A71" s="48"/>
      <c r="B71" s="98"/>
      <c r="C71" s="98"/>
      <c r="D71" s="98"/>
      <c r="E71" s="60"/>
      <c r="F71" s="96"/>
      <c r="G71" s="35">
        <v>6050</v>
      </c>
      <c r="H71" s="24" t="s">
        <v>24</v>
      </c>
      <c r="I71" s="22">
        <v>114000</v>
      </c>
      <c r="J71" s="88" t="s">
        <v>25</v>
      </c>
    </row>
    <row r="72" spans="1:10" ht="12.75">
      <c r="A72" s="49"/>
      <c r="B72" s="98"/>
      <c r="C72" s="98"/>
      <c r="D72" s="98"/>
      <c r="E72" s="61"/>
      <c r="F72" s="96"/>
      <c r="G72" s="36"/>
      <c r="H72" s="17"/>
      <c r="I72" s="18"/>
      <c r="J72" s="89"/>
    </row>
    <row r="73" spans="1:10" ht="12.75">
      <c r="A73" s="47">
        <f>A70+1</f>
        <v>23</v>
      </c>
      <c r="B73" s="79" t="s">
        <v>52</v>
      </c>
      <c r="C73" s="80"/>
      <c r="D73" s="81"/>
      <c r="E73" s="59">
        <f>VALUE(MID(F73,1,3))</f>
        <v>900</v>
      </c>
      <c r="F73" s="62" t="s">
        <v>53</v>
      </c>
      <c r="G73" s="19"/>
      <c r="H73" s="10" t="s">
        <v>23</v>
      </c>
      <c r="I73" s="11">
        <f>SUM(I74:I75)</f>
        <v>35000</v>
      </c>
      <c r="J73" s="33"/>
    </row>
    <row r="74" spans="1:10" ht="12.75">
      <c r="A74" s="48"/>
      <c r="B74" s="82"/>
      <c r="C74" s="83"/>
      <c r="D74" s="84"/>
      <c r="E74" s="60"/>
      <c r="F74" s="63"/>
      <c r="G74" s="21" t="s">
        <v>54</v>
      </c>
      <c r="H74" s="13" t="s">
        <v>24</v>
      </c>
      <c r="I74" s="22">
        <v>35000</v>
      </c>
      <c r="J74" s="88" t="s">
        <v>25</v>
      </c>
    </row>
    <row r="75" spans="1:10" ht="12.75">
      <c r="A75" s="49"/>
      <c r="B75" s="85"/>
      <c r="C75" s="86"/>
      <c r="D75" s="87"/>
      <c r="E75" s="61"/>
      <c r="F75" s="64"/>
      <c r="G75" s="26"/>
      <c r="H75" s="30"/>
      <c r="I75" s="31"/>
      <c r="J75" s="89"/>
    </row>
    <row r="76" spans="1:10" ht="12.75" customHeight="1">
      <c r="A76" s="47">
        <f>A73+1</f>
        <v>24</v>
      </c>
      <c r="B76" s="94" t="s">
        <v>55</v>
      </c>
      <c r="C76" s="95"/>
      <c r="D76" s="95"/>
      <c r="E76" s="59">
        <f>VALUE(MID(F76,1,3))</f>
        <v>851</v>
      </c>
      <c r="F76" s="96">
        <v>85195</v>
      </c>
      <c r="G76" s="34"/>
      <c r="H76" s="10" t="s">
        <v>23</v>
      </c>
      <c r="I76" s="11">
        <f>SUM(I77:I78)</f>
        <v>200000</v>
      </c>
      <c r="J76" s="12"/>
    </row>
    <row r="77" spans="1:10" ht="12.75" customHeight="1">
      <c r="A77" s="48"/>
      <c r="B77" s="95"/>
      <c r="C77" s="95"/>
      <c r="D77" s="95"/>
      <c r="E77" s="60"/>
      <c r="F77" s="96"/>
      <c r="G77" s="35">
        <v>6050</v>
      </c>
      <c r="H77" s="24" t="s">
        <v>24</v>
      </c>
      <c r="I77" s="22">
        <v>200000</v>
      </c>
      <c r="J77" s="88" t="s">
        <v>25</v>
      </c>
    </row>
    <row r="78" spans="1:10" ht="27" customHeight="1">
      <c r="A78" s="49"/>
      <c r="B78" s="95"/>
      <c r="C78" s="95"/>
      <c r="D78" s="95"/>
      <c r="E78" s="61"/>
      <c r="F78" s="96"/>
      <c r="G78" s="36"/>
      <c r="H78" s="17"/>
      <c r="I78" s="18"/>
      <c r="J78" s="89"/>
    </row>
    <row r="79" spans="1:10" ht="12.75">
      <c r="A79" s="47">
        <v>25</v>
      </c>
      <c r="B79" s="79" t="s">
        <v>67</v>
      </c>
      <c r="C79" s="80"/>
      <c r="D79" s="81"/>
      <c r="E79" s="59">
        <f>VALUE(MID(F79,1,3))</f>
        <v>900</v>
      </c>
      <c r="F79" s="62" t="s">
        <v>66</v>
      </c>
      <c r="G79" s="19"/>
      <c r="H79" s="10" t="s">
        <v>23</v>
      </c>
      <c r="I79" s="11">
        <f>SUM(I80:I81)</f>
        <v>20000</v>
      </c>
      <c r="J79" s="33"/>
    </row>
    <row r="80" spans="1:10" ht="12.75">
      <c r="A80" s="48"/>
      <c r="B80" s="82"/>
      <c r="C80" s="83"/>
      <c r="D80" s="84"/>
      <c r="E80" s="60"/>
      <c r="F80" s="63"/>
      <c r="G80" s="21" t="s">
        <v>22</v>
      </c>
      <c r="H80" s="13" t="s">
        <v>24</v>
      </c>
      <c r="I80" s="22">
        <v>20000</v>
      </c>
      <c r="J80" s="88" t="s">
        <v>25</v>
      </c>
    </row>
    <row r="81" spans="1:10" ht="12.75">
      <c r="A81" s="49"/>
      <c r="B81" s="85"/>
      <c r="C81" s="86"/>
      <c r="D81" s="87"/>
      <c r="E81" s="61"/>
      <c r="F81" s="64"/>
      <c r="G81" s="26"/>
      <c r="H81" s="30"/>
      <c r="I81" s="31"/>
      <c r="J81" s="89"/>
    </row>
    <row r="82" spans="1:10" ht="12.75">
      <c r="A82" s="47">
        <v>26</v>
      </c>
      <c r="B82" s="79" t="s">
        <v>70</v>
      </c>
      <c r="C82" s="80"/>
      <c r="D82" s="81"/>
      <c r="E82" s="59">
        <f>VALUE(MID(F82,1,3))</f>
        <v>900</v>
      </c>
      <c r="F82" s="62" t="s">
        <v>56</v>
      </c>
      <c r="G82" s="19"/>
      <c r="H82" s="10" t="s">
        <v>23</v>
      </c>
      <c r="I82" s="11">
        <f>SUM(I83:I84)</f>
        <v>328210</v>
      </c>
      <c r="J82" s="33"/>
    </row>
    <row r="83" spans="1:10" ht="12.75">
      <c r="A83" s="48"/>
      <c r="B83" s="82"/>
      <c r="C83" s="83"/>
      <c r="D83" s="84"/>
      <c r="E83" s="60"/>
      <c r="F83" s="63"/>
      <c r="G83" s="21" t="s">
        <v>22</v>
      </c>
      <c r="H83" s="13" t="s">
        <v>24</v>
      </c>
      <c r="I83" s="22">
        <v>328210</v>
      </c>
      <c r="J83" s="88" t="s">
        <v>25</v>
      </c>
    </row>
    <row r="84" spans="1:10" ht="36" customHeight="1">
      <c r="A84" s="49"/>
      <c r="B84" s="85"/>
      <c r="C84" s="86"/>
      <c r="D84" s="87"/>
      <c r="E84" s="61"/>
      <c r="F84" s="64"/>
      <c r="G84" s="26"/>
      <c r="H84" s="30"/>
      <c r="I84" s="31"/>
      <c r="J84" s="89"/>
    </row>
    <row r="85" spans="1:10" ht="12.75" customHeight="1">
      <c r="A85" s="47">
        <f>A82+1</f>
        <v>27</v>
      </c>
      <c r="B85" s="50" t="s">
        <v>57</v>
      </c>
      <c r="C85" s="51"/>
      <c r="D85" s="52"/>
      <c r="E85" s="59">
        <f>VALUE(MID(F85,1,3))</f>
        <v>900</v>
      </c>
      <c r="F85" s="62" t="s">
        <v>56</v>
      </c>
      <c r="G85" s="19"/>
      <c r="H85" s="10" t="s">
        <v>23</v>
      </c>
      <c r="I85" s="11">
        <f>SUM(I86:I87)</f>
        <v>420000</v>
      </c>
      <c r="J85" s="12"/>
    </row>
    <row r="86" spans="1:10" ht="12.75">
      <c r="A86" s="48"/>
      <c r="B86" s="53"/>
      <c r="C86" s="54"/>
      <c r="D86" s="55"/>
      <c r="E86" s="60"/>
      <c r="F86" s="63"/>
      <c r="G86" s="21" t="s">
        <v>22</v>
      </c>
      <c r="H86" s="17" t="s">
        <v>24</v>
      </c>
      <c r="I86" s="22">
        <v>420000</v>
      </c>
      <c r="J86" s="88" t="s">
        <v>25</v>
      </c>
    </row>
    <row r="87" spans="1:10" ht="12.75">
      <c r="A87" s="49"/>
      <c r="B87" s="56"/>
      <c r="C87" s="57"/>
      <c r="D87" s="58"/>
      <c r="E87" s="61"/>
      <c r="F87" s="64"/>
      <c r="G87" s="26"/>
      <c r="H87" s="30"/>
      <c r="I87" s="31"/>
      <c r="J87" s="89"/>
    </row>
    <row r="88" spans="1:10" ht="12.75">
      <c r="A88" s="47">
        <f>A85+1</f>
        <v>28</v>
      </c>
      <c r="B88" s="50" t="s">
        <v>58</v>
      </c>
      <c r="C88" s="51"/>
      <c r="D88" s="52"/>
      <c r="E88" s="59">
        <f>VALUE(MID(F88,1,3))</f>
        <v>900</v>
      </c>
      <c r="F88" s="62" t="s">
        <v>56</v>
      </c>
      <c r="G88" s="19"/>
      <c r="H88" s="10" t="s">
        <v>23</v>
      </c>
      <c r="I88" s="11">
        <f>SUM(I89:I90)</f>
        <v>11954</v>
      </c>
      <c r="J88" s="12"/>
    </row>
    <row r="89" spans="1:10" ht="12.75">
      <c r="A89" s="48"/>
      <c r="B89" s="53"/>
      <c r="C89" s="54"/>
      <c r="D89" s="55"/>
      <c r="E89" s="60"/>
      <c r="F89" s="63"/>
      <c r="G89" s="21" t="s">
        <v>22</v>
      </c>
      <c r="H89" s="32" t="s">
        <v>41</v>
      </c>
      <c r="I89" s="22">
        <v>11954</v>
      </c>
      <c r="J89" s="88" t="s">
        <v>25</v>
      </c>
    </row>
    <row r="90" spans="1:10" ht="12.75">
      <c r="A90" s="49"/>
      <c r="B90" s="56"/>
      <c r="C90" s="57"/>
      <c r="D90" s="58"/>
      <c r="E90" s="61"/>
      <c r="F90" s="64"/>
      <c r="G90" s="26"/>
      <c r="H90" s="17"/>
      <c r="I90" s="18"/>
      <c r="J90" s="89"/>
    </row>
    <row r="91" spans="1:10" ht="12.75">
      <c r="A91" s="47">
        <v>29</v>
      </c>
      <c r="B91" s="79" t="s">
        <v>64</v>
      </c>
      <c r="C91" s="80"/>
      <c r="D91" s="81"/>
      <c r="E91" s="59">
        <v>900</v>
      </c>
      <c r="F91" s="62" t="s">
        <v>65</v>
      </c>
      <c r="G91" s="19"/>
      <c r="H91" s="10" t="s">
        <v>23</v>
      </c>
      <c r="I91" s="11">
        <f>SUM(I92:I93)</f>
        <v>40000</v>
      </c>
      <c r="J91" s="12"/>
    </row>
    <row r="92" spans="1:10" ht="12.75">
      <c r="A92" s="48"/>
      <c r="B92" s="82"/>
      <c r="C92" s="83"/>
      <c r="D92" s="84"/>
      <c r="E92" s="60"/>
      <c r="F92" s="63"/>
      <c r="G92" s="21" t="s">
        <v>22</v>
      </c>
      <c r="H92" s="13" t="s">
        <v>24</v>
      </c>
      <c r="I92" s="22">
        <v>40000</v>
      </c>
      <c r="J92" s="88" t="s">
        <v>25</v>
      </c>
    </row>
    <row r="93" spans="1:10" ht="12.75">
      <c r="A93" s="49"/>
      <c r="B93" s="85"/>
      <c r="C93" s="86"/>
      <c r="D93" s="87"/>
      <c r="E93" s="61"/>
      <c r="F93" s="64"/>
      <c r="G93" s="26"/>
      <c r="H93" s="17"/>
      <c r="I93" s="18"/>
      <c r="J93" s="89"/>
    </row>
    <row r="94" spans="1:10" ht="12.75">
      <c r="A94" s="47">
        <v>30</v>
      </c>
      <c r="B94" s="79" t="s">
        <v>59</v>
      </c>
      <c r="C94" s="80"/>
      <c r="D94" s="81"/>
      <c r="E94" s="59">
        <v>926</v>
      </c>
      <c r="F94" s="62" t="s">
        <v>60</v>
      </c>
      <c r="G94" s="19"/>
      <c r="H94" s="10" t="s">
        <v>23</v>
      </c>
      <c r="I94" s="11">
        <f>SUM(I95:I96)</f>
        <v>115000</v>
      </c>
      <c r="J94" s="12"/>
    </row>
    <row r="95" spans="1:10" ht="12.75">
      <c r="A95" s="48"/>
      <c r="B95" s="82"/>
      <c r="C95" s="83"/>
      <c r="D95" s="84"/>
      <c r="E95" s="60"/>
      <c r="F95" s="63"/>
      <c r="G95" s="21" t="s">
        <v>22</v>
      </c>
      <c r="H95" s="13" t="s">
        <v>24</v>
      </c>
      <c r="I95" s="22">
        <v>115000</v>
      </c>
      <c r="J95" s="88" t="s">
        <v>25</v>
      </c>
    </row>
    <row r="96" spans="1:10" ht="12.75">
      <c r="A96" s="49"/>
      <c r="B96" s="85"/>
      <c r="C96" s="86"/>
      <c r="D96" s="87"/>
      <c r="E96" s="61"/>
      <c r="F96" s="64"/>
      <c r="G96" s="26"/>
      <c r="H96" s="17"/>
      <c r="I96" s="18"/>
      <c r="J96" s="89"/>
    </row>
    <row r="97" spans="1:10" ht="12.75">
      <c r="A97" s="47">
        <f>A94+1</f>
        <v>31</v>
      </c>
      <c r="B97" s="50" t="s">
        <v>61</v>
      </c>
      <c r="C97" s="51"/>
      <c r="D97" s="52"/>
      <c r="E97" s="59">
        <f>VALUE(MID(F97,1,3))</f>
        <v>926</v>
      </c>
      <c r="F97" s="62" t="s">
        <v>60</v>
      </c>
      <c r="G97" s="19"/>
      <c r="H97" s="10" t="s">
        <v>23</v>
      </c>
      <c r="I97" s="11">
        <f>SUM(I98:I99)</f>
        <v>84000</v>
      </c>
      <c r="J97" s="33" t="s">
        <v>44</v>
      </c>
    </row>
    <row r="98" spans="1:10" ht="12.75">
      <c r="A98" s="48"/>
      <c r="B98" s="53"/>
      <c r="C98" s="54"/>
      <c r="D98" s="55"/>
      <c r="E98" s="60"/>
      <c r="F98" s="63"/>
      <c r="G98" s="21" t="s">
        <v>22</v>
      </c>
      <c r="H98" s="13" t="s">
        <v>24</v>
      </c>
      <c r="I98" s="22">
        <v>84000</v>
      </c>
      <c r="J98" s="65" t="s">
        <v>25</v>
      </c>
    </row>
    <row r="99" spans="1:10" ht="13.5" thickBot="1">
      <c r="A99" s="49"/>
      <c r="B99" s="90"/>
      <c r="C99" s="91"/>
      <c r="D99" s="92"/>
      <c r="E99" s="61"/>
      <c r="F99" s="93"/>
      <c r="G99" s="26"/>
      <c r="H99" s="30"/>
      <c r="I99" s="31"/>
      <c r="J99" s="66"/>
    </row>
    <row r="100" spans="1:10" ht="13.5" thickTop="1">
      <c r="A100" s="67"/>
      <c r="B100" s="68"/>
      <c r="C100" s="68"/>
      <c r="D100" s="68"/>
      <c r="E100" s="68"/>
      <c r="F100" s="68"/>
      <c r="G100" s="69"/>
      <c r="H100" s="37" t="s">
        <v>23</v>
      </c>
      <c r="I100" s="38">
        <f>SUM(I101:I103)</f>
        <v>8123243</v>
      </c>
      <c r="J100" s="76"/>
    </row>
    <row r="101" spans="1:10" ht="12.75">
      <c r="A101" s="70"/>
      <c r="B101" s="71"/>
      <c r="C101" s="71"/>
      <c r="D101" s="71"/>
      <c r="E101" s="71"/>
      <c r="F101" s="71"/>
      <c r="G101" s="72"/>
      <c r="H101" s="13" t="s">
        <v>24</v>
      </c>
      <c r="I101" s="39">
        <f>SUMIF($H$6:$H$99,H101,$I$6:$I$99)</f>
        <v>6600749</v>
      </c>
      <c r="J101" s="77"/>
    </row>
    <row r="102" spans="1:10" ht="12.75">
      <c r="A102" s="70"/>
      <c r="B102" s="71"/>
      <c r="C102" s="71"/>
      <c r="D102" s="71"/>
      <c r="E102" s="71"/>
      <c r="F102" s="71"/>
      <c r="G102" s="72"/>
      <c r="H102" s="17" t="s">
        <v>41</v>
      </c>
      <c r="I102" s="40">
        <f>SUMIF($H$6:$H$99,H102,$I$6:$I$99)</f>
        <v>56694</v>
      </c>
      <c r="J102" s="77"/>
    </row>
    <row r="103" spans="1:10" ht="13.5" thickBot="1">
      <c r="A103" s="73"/>
      <c r="B103" s="74"/>
      <c r="C103" s="74"/>
      <c r="D103" s="74"/>
      <c r="E103" s="74"/>
      <c r="F103" s="74"/>
      <c r="G103" s="75"/>
      <c r="H103" s="41" t="s">
        <v>28</v>
      </c>
      <c r="I103" s="42">
        <f>SUMIF($H$6:$H$99,H103,$I$6:$I$99)</f>
        <v>1465800</v>
      </c>
      <c r="J103" s="78"/>
    </row>
    <row r="105" spans="1:3" ht="12.75">
      <c r="A105" s="43"/>
      <c r="B105" s="43"/>
      <c r="C105" s="43"/>
    </row>
    <row r="106" spans="1:3" ht="12.75">
      <c r="A106" s="43"/>
      <c r="B106" s="43"/>
      <c r="C106" s="43"/>
    </row>
    <row r="107" spans="1:3" ht="12.75">
      <c r="A107" s="43"/>
      <c r="B107" s="43"/>
      <c r="C107" s="43"/>
    </row>
    <row r="108" spans="1:3" ht="12.75">
      <c r="A108" s="43"/>
      <c r="B108" s="43"/>
      <c r="C108" s="43"/>
    </row>
    <row r="109" spans="1:3" ht="12.75">
      <c r="A109" s="43"/>
      <c r="B109" s="43"/>
      <c r="C109" s="43"/>
    </row>
    <row r="110" spans="1:3" ht="12.75">
      <c r="A110" s="43"/>
      <c r="B110" s="43"/>
      <c r="C110" s="43"/>
    </row>
    <row r="111" spans="1:3" ht="12.75">
      <c r="A111" s="43"/>
      <c r="B111" s="43"/>
      <c r="C111" s="43"/>
    </row>
    <row r="112" spans="1:10" ht="12.75">
      <c r="A112" s="43"/>
      <c r="B112" s="43"/>
      <c r="C112" s="43"/>
      <c r="J112" s="44"/>
    </row>
    <row r="113" spans="1:10" ht="12.75">
      <c r="A113" s="43"/>
      <c r="B113" s="43"/>
      <c r="C113" s="43"/>
      <c r="J113" s="44"/>
    </row>
    <row r="114" spans="1:10" ht="12.75">
      <c r="A114" s="43"/>
      <c r="B114" s="43"/>
      <c r="C114" s="43"/>
      <c r="J114" s="45"/>
    </row>
    <row r="115" spans="1:3" ht="12.75">
      <c r="A115" s="43"/>
      <c r="B115" s="43"/>
      <c r="C115" s="43"/>
    </row>
    <row r="116" spans="1:3" ht="12.75">
      <c r="A116" s="43"/>
      <c r="B116" s="43"/>
      <c r="C116" s="43"/>
    </row>
    <row r="117" spans="1:3" ht="12.75">
      <c r="A117" s="43"/>
      <c r="B117" s="43"/>
      <c r="C117" s="43"/>
    </row>
    <row r="118" spans="1:3" ht="12.75">
      <c r="A118" s="43"/>
      <c r="B118" s="43"/>
      <c r="C118" s="43"/>
    </row>
    <row r="119" spans="1:3" ht="12.75">
      <c r="A119" s="43"/>
      <c r="B119" s="43"/>
      <c r="C119" s="43"/>
    </row>
    <row r="120" spans="1:4" ht="12.75">
      <c r="A120" s="43"/>
      <c r="B120" s="43"/>
      <c r="C120" s="43"/>
      <c r="D120" s="16"/>
    </row>
    <row r="121" spans="1:3" ht="12.75">
      <c r="A121" s="43"/>
      <c r="B121" s="43"/>
      <c r="C121" s="43"/>
    </row>
    <row r="122" spans="1:3" ht="12.75">
      <c r="A122" s="43"/>
      <c r="B122" s="43"/>
      <c r="C122" s="43"/>
    </row>
    <row r="123" spans="1:3" ht="12.75">
      <c r="A123" s="46"/>
      <c r="B123" s="46"/>
      <c r="C123" s="46"/>
    </row>
    <row r="124" spans="1:3" ht="12.75">
      <c r="A124" s="46"/>
      <c r="B124" s="46"/>
      <c r="C124" s="46"/>
    </row>
  </sheetData>
  <sheetProtection/>
  <mergeCells count="171">
    <mergeCell ref="A79:A81"/>
    <mergeCell ref="B79:D81"/>
    <mergeCell ref="E79:E81"/>
    <mergeCell ref="F79:F81"/>
    <mergeCell ref="J80:J81"/>
    <mergeCell ref="A31:A33"/>
    <mergeCell ref="B31:D33"/>
    <mergeCell ref="E31:E33"/>
    <mergeCell ref="F31:F33"/>
    <mergeCell ref="G31:G33"/>
    <mergeCell ref="A91:A93"/>
    <mergeCell ref="B91:D93"/>
    <mergeCell ref="E91:E93"/>
    <mergeCell ref="F91:F93"/>
    <mergeCell ref="J92:J93"/>
    <mergeCell ref="A49:A51"/>
    <mergeCell ref="B49:D51"/>
    <mergeCell ref="E49:E51"/>
    <mergeCell ref="F49:F51"/>
    <mergeCell ref="J50:J51"/>
    <mergeCell ref="A1:J1"/>
    <mergeCell ref="A2:J2"/>
    <mergeCell ref="A3:A4"/>
    <mergeCell ref="B3:D4"/>
    <mergeCell ref="E3:G3"/>
    <mergeCell ref="H3:H4"/>
    <mergeCell ref="I3:I4"/>
    <mergeCell ref="J3:J4"/>
    <mergeCell ref="B5:D5"/>
    <mergeCell ref="A6:A8"/>
    <mergeCell ref="B6:D8"/>
    <mergeCell ref="E6:E8"/>
    <mergeCell ref="G13:G15"/>
    <mergeCell ref="J14:J15"/>
    <mergeCell ref="J7:J8"/>
    <mergeCell ref="A9:A12"/>
    <mergeCell ref="B9:D12"/>
    <mergeCell ref="E9:E12"/>
    <mergeCell ref="F16:F18"/>
    <mergeCell ref="F9:F12"/>
    <mergeCell ref="J10:J12"/>
    <mergeCell ref="F6:F8"/>
    <mergeCell ref="G6:G8"/>
    <mergeCell ref="A13:A15"/>
    <mergeCell ref="B13:D15"/>
    <mergeCell ref="E13:E15"/>
    <mergeCell ref="F13:F15"/>
    <mergeCell ref="F22:F24"/>
    <mergeCell ref="J17:J18"/>
    <mergeCell ref="A19:A21"/>
    <mergeCell ref="B19:D21"/>
    <mergeCell ref="E19:E21"/>
    <mergeCell ref="F19:F21"/>
    <mergeCell ref="J20:J21"/>
    <mergeCell ref="A16:A18"/>
    <mergeCell ref="B16:D18"/>
    <mergeCell ref="E16:E18"/>
    <mergeCell ref="J32:J33"/>
    <mergeCell ref="J23:J24"/>
    <mergeCell ref="A25:A27"/>
    <mergeCell ref="B25:D27"/>
    <mergeCell ref="E25:E27"/>
    <mergeCell ref="F25:F27"/>
    <mergeCell ref="G25:G27"/>
    <mergeCell ref="A22:A24"/>
    <mergeCell ref="B22:D24"/>
    <mergeCell ref="E22:E24"/>
    <mergeCell ref="J26:J27"/>
    <mergeCell ref="A28:A30"/>
    <mergeCell ref="B28:D30"/>
    <mergeCell ref="E28:E30"/>
    <mergeCell ref="F28:F30"/>
    <mergeCell ref="G28:G30"/>
    <mergeCell ref="J29:J30"/>
    <mergeCell ref="A34:A36"/>
    <mergeCell ref="B34:D36"/>
    <mergeCell ref="E34:E36"/>
    <mergeCell ref="F34:F36"/>
    <mergeCell ref="J35:J36"/>
    <mergeCell ref="A37:A39"/>
    <mergeCell ref="B37:D39"/>
    <mergeCell ref="E37:E39"/>
    <mergeCell ref="F37:F39"/>
    <mergeCell ref="J38:J39"/>
    <mergeCell ref="A40:A42"/>
    <mergeCell ref="B40:D42"/>
    <mergeCell ref="E40:E42"/>
    <mergeCell ref="F40:F42"/>
    <mergeCell ref="J41:J42"/>
    <mergeCell ref="A43:A45"/>
    <mergeCell ref="B43:D45"/>
    <mergeCell ref="E43:E45"/>
    <mergeCell ref="F43:F45"/>
    <mergeCell ref="J44:J45"/>
    <mergeCell ref="A46:A48"/>
    <mergeCell ref="B46:D48"/>
    <mergeCell ref="E46:E48"/>
    <mergeCell ref="F46:F48"/>
    <mergeCell ref="J47:J48"/>
    <mergeCell ref="A55:A57"/>
    <mergeCell ref="B55:D57"/>
    <mergeCell ref="E55:E57"/>
    <mergeCell ref="F55:F57"/>
    <mergeCell ref="J56:J57"/>
    <mergeCell ref="A58:A60"/>
    <mergeCell ref="B58:D60"/>
    <mergeCell ref="E58:E60"/>
    <mergeCell ref="F58:F60"/>
    <mergeCell ref="J59:J60"/>
    <mergeCell ref="A61:A63"/>
    <mergeCell ref="B61:D63"/>
    <mergeCell ref="E61:E63"/>
    <mergeCell ref="F61:F63"/>
    <mergeCell ref="J62:J63"/>
    <mergeCell ref="A64:A66"/>
    <mergeCell ref="B64:D66"/>
    <mergeCell ref="E64:E66"/>
    <mergeCell ref="F64:F66"/>
    <mergeCell ref="J65:J66"/>
    <mergeCell ref="A67:A69"/>
    <mergeCell ref="B67:D69"/>
    <mergeCell ref="E67:E69"/>
    <mergeCell ref="F67:F69"/>
    <mergeCell ref="J68:J69"/>
    <mergeCell ref="A70:A72"/>
    <mergeCell ref="B70:D72"/>
    <mergeCell ref="E70:E72"/>
    <mergeCell ref="F70:F72"/>
    <mergeCell ref="J71:J72"/>
    <mergeCell ref="A73:A75"/>
    <mergeCell ref="B73:D75"/>
    <mergeCell ref="E73:E75"/>
    <mergeCell ref="F73:F75"/>
    <mergeCell ref="J74:J75"/>
    <mergeCell ref="A76:A78"/>
    <mergeCell ref="B76:D78"/>
    <mergeCell ref="E76:E78"/>
    <mergeCell ref="F76:F78"/>
    <mergeCell ref="J77:J78"/>
    <mergeCell ref="A82:A84"/>
    <mergeCell ref="B82:D84"/>
    <mergeCell ref="E82:E84"/>
    <mergeCell ref="F82:F84"/>
    <mergeCell ref="J83:J84"/>
    <mergeCell ref="A85:A87"/>
    <mergeCell ref="B85:D87"/>
    <mergeCell ref="E85:E87"/>
    <mergeCell ref="F85:F87"/>
    <mergeCell ref="J86:J87"/>
    <mergeCell ref="A88:A90"/>
    <mergeCell ref="B88:D90"/>
    <mergeCell ref="E88:E90"/>
    <mergeCell ref="F88:F90"/>
    <mergeCell ref="J89:J90"/>
    <mergeCell ref="F94:F96"/>
    <mergeCell ref="J95:J96"/>
    <mergeCell ref="A97:A99"/>
    <mergeCell ref="B97:D99"/>
    <mergeCell ref="E97:E99"/>
    <mergeCell ref="F97:F99"/>
    <mergeCell ref="J98:J99"/>
    <mergeCell ref="A52:A54"/>
    <mergeCell ref="B52:D54"/>
    <mergeCell ref="E52:E54"/>
    <mergeCell ref="F52:F54"/>
    <mergeCell ref="J53:J54"/>
    <mergeCell ref="A100:G103"/>
    <mergeCell ref="J100:J103"/>
    <mergeCell ref="A94:A96"/>
    <mergeCell ref="B94:D96"/>
    <mergeCell ref="E94:E96"/>
  </mergeCells>
  <conditionalFormatting sqref="I101:I103">
    <cfRule type="cellIs" priority="57" dxfId="58" operator="equal" stopIfTrue="1">
      <formula>0</formula>
    </cfRule>
    <cfRule type="cellIs" priority="58" dxfId="59" operator="notEqual" stopIfTrue="1">
      <formula>0</formula>
    </cfRule>
  </conditionalFormatting>
  <conditionalFormatting sqref="I100 I55 I43 I25 I22 I6 I13 I9">
    <cfRule type="cellIs" priority="59" dxfId="60" operator="equal" stopIfTrue="1">
      <formula>0</formula>
    </cfRule>
    <cfRule type="cellIs" priority="60" dxfId="61" operator="notEqual" stopIfTrue="1">
      <formula>0</formula>
    </cfRule>
  </conditionalFormatting>
  <conditionalFormatting sqref="I85">
    <cfRule type="cellIs" priority="55" dxfId="60" operator="equal" stopIfTrue="1">
      <formula>0</formula>
    </cfRule>
    <cfRule type="cellIs" priority="56" dxfId="61" operator="notEqual" stopIfTrue="1">
      <formula>0</formula>
    </cfRule>
  </conditionalFormatting>
  <conditionalFormatting sqref="I76">
    <cfRule type="cellIs" priority="53" dxfId="60" operator="equal" stopIfTrue="1">
      <formula>0</formula>
    </cfRule>
    <cfRule type="cellIs" priority="54" dxfId="61" operator="notEqual" stopIfTrue="1">
      <formula>0</formula>
    </cfRule>
  </conditionalFormatting>
  <conditionalFormatting sqref="I97">
    <cfRule type="cellIs" priority="49" dxfId="60" operator="equal" stopIfTrue="1">
      <formula>0</formula>
    </cfRule>
    <cfRule type="cellIs" priority="50" dxfId="61" operator="notEqual" stopIfTrue="1">
      <formula>0</formula>
    </cfRule>
  </conditionalFormatting>
  <conditionalFormatting sqref="I88">
    <cfRule type="cellIs" priority="51" dxfId="60" operator="equal" stopIfTrue="1">
      <formula>0</formula>
    </cfRule>
    <cfRule type="cellIs" priority="52" dxfId="61" operator="notEqual" stopIfTrue="1">
      <formula>0</formula>
    </cfRule>
  </conditionalFormatting>
  <conditionalFormatting sqref="I97">
    <cfRule type="cellIs" priority="47" dxfId="60" operator="equal" stopIfTrue="1">
      <formula>0</formula>
    </cfRule>
    <cfRule type="cellIs" priority="48" dxfId="61" operator="notEqual" stopIfTrue="1">
      <formula>0</formula>
    </cfRule>
  </conditionalFormatting>
  <conditionalFormatting sqref="I40">
    <cfRule type="cellIs" priority="45" dxfId="60" operator="equal" stopIfTrue="1">
      <formula>0</formula>
    </cfRule>
    <cfRule type="cellIs" priority="46" dxfId="61" operator="notEqual" stopIfTrue="1">
      <formula>0</formula>
    </cfRule>
  </conditionalFormatting>
  <conditionalFormatting sqref="I61">
    <cfRule type="cellIs" priority="39" dxfId="60" operator="equal" stopIfTrue="1">
      <formula>0</formula>
    </cfRule>
    <cfRule type="cellIs" priority="40" dxfId="61" operator="notEqual" stopIfTrue="1">
      <formula>0</formula>
    </cfRule>
  </conditionalFormatting>
  <conditionalFormatting sqref="I64">
    <cfRule type="cellIs" priority="37" dxfId="60" operator="equal" stopIfTrue="1">
      <formula>0</formula>
    </cfRule>
    <cfRule type="cellIs" priority="38" dxfId="61" operator="notEqual" stopIfTrue="1">
      <formula>0</formula>
    </cfRule>
  </conditionalFormatting>
  <conditionalFormatting sqref="I58">
    <cfRule type="cellIs" priority="43" dxfId="60" operator="equal" stopIfTrue="1">
      <formula>0</formula>
    </cfRule>
    <cfRule type="cellIs" priority="44" dxfId="61" operator="notEqual" stopIfTrue="1">
      <formula>0</formula>
    </cfRule>
  </conditionalFormatting>
  <conditionalFormatting sqref="I73">
    <cfRule type="cellIs" priority="41" dxfId="60" operator="equal" stopIfTrue="1">
      <formula>0</formula>
    </cfRule>
    <cfRule type="cellIs" priority="42" dxfId="61" operator="notEqual" stopIfTrue="1">
      <formula>0</formula>
    </cfRule>
  </conditionalFormatting>
  <conditionalFormatting sqref="I67">
    <cfRule type="cellIs" priority="35" dxfId="60" operator="equal" stopIfTrue="1">
      <formula>0</formula>
    </cfRule>
    <cfRule type="cellIs" priority="36" dxfId="61" operator="notEqual" stopIfTrue="1">
      <formula>0</formula>
    </cfRule>
  </conditionalFormatting>
  <conditionalFormatting sqref="I19">
    <cfRule type="cellIs" priority="33" dxfId="60" operator="equal" stopIfTrue="1">
      <formula>0</formula>
    </cfRule>
    <cfRule type="cellIs" priority="34" dxfId="61" operator="notEqual" stopIfTrue="1">
      <formula>0</formula>
    </cfRule>
  </conditionalFormatting>
  <conditionalFormatting sqref="I16">
    <cfRule type="cellIs" priority="31" dxfId="60" operator="equal" stopIfTrue="1">
      <formula>0</formula>
    </cfRule>
    <cfRule type="cellIs" priority="32" dxfId="61" operator="notEqual" stopIfTrue="1">
      <formula>0</formula>
    </cfRule>
  </conditionalFormatting>
  <conditionalFormatting sqref="I94">
    <cfRule type="cellIs" priority="27" dxfId="60" operator="equal" stopIfTrue="1">
      <formula>0</formula>
    </cfRule>
    <cfRule type="cellIs" priority="28" dxfId="61" operator="notEqual" stopIfTrue="1">
      <formula>0</formula>
    </cfRule>
  </conditionalFormatting>
  <conditionalFormatting sqref="I28">
    <cfRule type="cellIs" priority="25" dxfId="60" operator="equal" stopIfTrue="1">
      <formula>0</formula>
    </cfRule>
    <cfRule type="cellIs" priority="26" dxfId="61" operator="notEqual" stopIfTrue="1">
      <formula>0</formula>
    </cfRule>
  </conditionalFormatting>
  <conditionalFormatting sqref="I94">
    <cfRule type="cellIs" priority="29" dxfId="60" operator="equal" stopIfTrue="1">
      <formula>0</formula>
    </cfRule>
    <cfRule type="cellIs" priority="30" dxfId="61" operator="notEqual" stopIfTrue="1">
      <formula>0</formula>
    </cfRule>
  </conditionalFormatting>
  <conditionalFormatting sqref="I70">
    <cfRule type="cellIs" priority="23" dxfId="60" operator="equal" stopIfTrue="1">
      <formula>0</formula>
    </cfRule>
    <cfRule type="cellIs" priority="24" dxfId="61" operator="notEqual" stopIfTrue="1">
      <formula>0</formula>
    </cfRule>
  </conditionalFormatting>
  <conditionalFormatting sqref="I46">
    <cfRule type="cellIs" priority="21" dxfId="60" operator="equal" stopIfTrue="1">
      <formula>0</formula>
    </cfRule>
    <cfRule type="cellIs" priority="22" dxfId="61" operator="notEqual" stopIfTrue="1">
      <formula>0</formula>
    </cfRule>
  </conditionalFormatting>
  <conditionalFormatting sqref="I82">
    <cfRule type="cellIs" priority="19" dxfId="60" operator="equal" stopIfTrue="1">
      <formula>0</formula>
    </cfRule>
    <cfRule type="cellIs" priority="20" dxfId="61" operator="notEqual" stopIfTrue="1">
      <formula>0</formula>
    </cfRule>
  </conditionalFormatting>
  <conditionalFormatting sqref="I37">
    <cfRule type="cellIs" priority="17" dxfId="60" operator="equal" stopIfTrue="1">
      <formula>0</formula>
    </cfRule>
    <cfRule type="cellIs" priority="18" dxfId="61" operator="notEqual" stopIfTrue="1">
      <formula>0</formula>
    </cfRule>
  </conditionalFormatting>
  <conditionalFormatting sqref="I34">
    <cfRule type="cellIs" priority="15" dxfId="60" operator="equal" stopIfTrue="1">
      <formula>0</formula>
    </cfRule>
    <cfRule type="cellIs" priority="16" dxfId="61" operator="notEqual" stopIfTrue="1">
      <formula>0</formula>
    </cfRule>
  </conditionalFormatting>
  <conditionalFormatting sqref="I49">
    <cfRule type="cellIs" priority="11" dxfId="60" operator="equal" stopIfTrue="1">
      <formula>0</formula>
    </cfRule>
    <cfRule type="cellIs" priority="12" dxfId="61" operator="notEqual" stopIfTrue="1">
      <formula>0</formula>
    </cfRule>
  </conditionalFormatting>
  <conditionalFormatting sqref="I91">
    <cfRule type="cellIs" priority="7" dxfId="60" operator="equal" stopIfTrue="1">
      <formula>0</formula>
    </cfRule>
    <cfRule type="cellIs" priority="8" dxfId="61" operator="notEqual" stopIfTrue="1">
      <formula>0</formula>
    </cfRule>
  </conditionalFormatting>
  <conditionalFormatting sqref="I91">
    <cfRule type="cellIs" priority="9" dxfId="60" operator="equal" stopIfTrue="1">
      <formula>0</formula>
    </cfRule>
    <cfRule type="cellIs" priority="10" dxfId="61" operator="notEqual" stopIfTrue="1">
      <formula>0</formula>
    </cfRule>
  </conditionalFormatting>
  <conditionalFormatting sqref="I79">
    <cfRule type="cellIs" priority="5" dxfId="60" operator="equal" stopIfTrue="1">
      <formula>0</formula>
    </cfRule>
    <cfRule type="cellIs" priority="6" dxfId="61" operator="notEqual" stopIfTrue="1">
      <formula>0</formula>
    </cfRule>
  </conditionalFormatting>
  <conditionalFormatting sqref="I31">
    <cfRule type="cellIs" priority="3" dxfId="60" operator="equal" stopIfTrue="1">
      <formula>0</formula>
    </cfRule>
    <cfRule type="cellIs" priority="4" dxfId="61" operator="notEqual" stopIfTrue="1">
      <formula>0</formula>
    </cfRule>
  </conditionalFormatting>
  <conditionalFormatting sqref="I52">
    <cfRule type="cellIs" priority="1" dxfId="60" operator="equal" stopIfTrue="1">
      <formula>0</formula>
    </cfRule>
    <cfRule type="cellIs" priority="2" dxfId="61" operator="notEqual" stopIfTrue="1">
      <formula>0</formula>
    </cfRule>
  </conditionalFormatting>
  <printOptions horizontalCentered="1"/>
  <pageMargins left="0.15748031496062992" right="0.1968503937007874" top="1.3385826771653544" bottom="0.984251968503937" header="0.5118110236220472" footer="0.5118110236220472"/>
  <pageSetup fitToHeight="2" fitToWidth="1" horizontalDpi="600" verticalDpi="600" orientation="portrait" paperSize="9" scale="85" r:id="rId2"/>
  <headerFooter alignWithMargins="0">
    <oddHeader>&amp;LTabela Nr 3 do Uchwały V/14/2014 
Rady Gminy Jedlnia Letnisko
z dnia 30 grudnia 2014&amp;RZałącznik nr 3
do Uchwały nr VII/35/2015
Rady Gminy Jedlnia-Letnisko
z dnia 30.03.2015r.</oddHeader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Jedlnia-Letnisko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Warda</dc:creator>
  <cp:keywords/>
  <dc:description/>
  <cp:lastModifiedBy>adm</cp:lastModifiedBy>
  <cp:lastPrinted>2015-02-09T10:21:59Z</cp:lastPrinted>
  <dcterms:created xsi:type="dcterms:W3CDTF">2014-12-10T07:53:31Z</dcterms:created>
  <dcterms:modified xsi:type="dcterms:W3CDTF">2015-04-03T07:24:33Z</dcterms:modified>
  <cp:category/>
  <cp:version/>
  <cp:contentType/>
  <cp:contentStatus/>
</cp:coreProperties>
</file>