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930" activeTab="0"/>
  </bookViews>
  <sheets>
    <sheet name="załącznik nr 3a XXV-216-09" sheetId="1" r:id="rId1"/>
  </sheets>
  <definedNames>
    <definedName name="CRITERIA" localSheetId="0">'załącznik nr 3a XXV-216-09'!$I$9</definedName>
    <definedName name="_xlnm.Print_Area" localSheetId="0">'załącznik nr 3a XXV-216-09'!$A$1:$N$139</definedName>
  </definedNames>
  <calcPr fullCalcOnLoad="1"/>
</workbook>
</file>

<file path=xl/sharedStrings.xml><?xml version="1.0" encoding="utf-8"?>
<sst xmlns="http://schemas.openxmlformats.org/spreadsheetml/2006/main" count="299" uniqueCount="100">
  <si>
    <t>Dział</t>
  </si>
  <si>
    <t>010</t>
  </si>
  <si>
    <t>01010</t>
  </si>
  <si>
    <t>600</t>
  </si>
  <si>
    <t>60016</t>
  </si>
  <si>
    <t>750</t>
  </si>
  <si>
    <t>75023</t>
  </si>
  <si>
    <t>801</t>
  </si>
  <si>
    <t>80101</t>
  </si>
  <si>
    <t>900</t>
  </si>
  <si>
    <t>w złotych</t>
  </si>
  <si>
    <t>§</t>
  </si>
  <si>
    <t>Lp.</t>
  </si>
  <si>
    <t>Planowane wydatki</t>
  </si>
  <si>
    <t>Budowa kanalizacji w Sadkowie</t>
  </si>
  <si>
    <t>Projekt i budowa kanalizacji sanitarnej w Jedlni Letnisko</t>
  </si>
  <si>
    <t>1.</t>
  </si>
  <si>
    <t>2.</t>
  </si>
  <si>
    <t>Łączne koszty finansowe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</si>
  <si>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</si>
  <si>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</si>
  <si>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</si>
  <si>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</si>
  <si>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</si>
  <si>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</si>
  <si>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</si>
  <si>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</si>
  <si>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</si>
  <si>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</si>
  <si>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Przebudowa drogi 699 i skrzyżowania z drogą 737</t>
  </si>
  <si>
    <t>Rozdz.</t>
  </si>
  <si>
    <t>Nazwa zadania inwestycyjnego</t>
  </si>
  <si>
    <t>Jednostka organizacyjna realizująca program lub koordynująca wykonanie programu</t>
  </si>
  <si>
    <t>z tego źródła finansowania</t>
  </si>
  <si>
    <t>dochody własne jst</t>
  </si>
  <si>
    <t>środki pochodzące
z innych  źródeł*</t>
  </si>
  <si>
    <t>środki wymienione
w art. 5 ust. 1 pkt 2 i 3 u.f.p.</t>
  </si>
  <si>
    <t>UG Jedlnia Letnisko</t>
  </si>
  <si>
    <t>Projekt i budowa wodociągu w m.Maryno</t>
  </si>
  <si>
    <t>Rozbudowa i modernizacja SUW w Aleksandrowie etap I wykonanie odwiertów studni głębinowych nr 3 i 4</t>
  </si>
  <si>
    <t>13.</t>
  </si>
  <si>
    <t>14.</t>
  </si>
  <si>
    <t>Zakup sprzętu komputerowego, urządzeń biurowych i oprogramowania</t>
  </si>
  <si>
    <t>Projekt modernizacji oczyszczalni</t>
  </si>
  <si>
    <t>* Wybrać odpowiednie oznaczenie źródła finansowania:</t>
  </si>
  <si>
    <t>kredyty, pożyczki
i obligacje</t>
  </si>
  <si>
    <t>28.</t>
  </si>
  <si>
    <t>29.</t>
  </si>
  <si>
    <t>Monitoring obiektów szkolnych</t>
  </si>
  <si>
    <t>90001</t>
  </si>
  <si>
    <t>a</t>
  </si>
  <si>
    <t>b</t>
  </si>
  <si>
    <t>c</t>
  </si>
  <si>
    <t>32.</t>
  </si>
  <si>
    <t>33.</t>
  </si>
  <si>
    <t>RAZEM</t>
  </si>
  <si>
    <t>1. kredyty</t>
  </si>
  <si>
    <t>3 obligacje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</si>
  <si>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</si>
  <si>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</si>
  <si>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</si>
  <si>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2. pożyczki</t>
  </si>
  <si>
    <t>15.</t>
  </si>
  <si>
    <t>Budowa sieci wodociągowej w słectwie Wrzosów Gmina Jedlnia Letnisko</t>
  </si>
  <si>
    <t>Modernizacja drogi gminnej Nr 350516W w gminie Jedlnia Letnisko</t>
  </si>
  <si>
    <t>852</t>
  </si>
  <si>
    <t>85212</t>
  </si>
  <si>
    <t>zakup sprzetu komputerowego i urzadzeń biurowych GOPS</t>
  </si>
  <si>
    <t>Termomodernizacja budynków OSP</t>
  </si>
  <si>
    <t>85219</t>
  </si>
  <si>
    <t>Projekt rozbudowy kanalizacji w Sadkowie Górki</t>
  </si>
  <si>
    <t>Budowa wodociągu we Wrzosowie ul. Słowików</t>
  </si>
  <si>
    <t>Projekt i budowa ul. Narzecznej w Jedlni-Letnisko</t>
  </si>
  <si>
    <t xml:space="preserve">Wykonanie klimatyzacji budynku UG II Etap </t>
  </si>
  <si>
    <t>Zakup samochodu bojowego dla OSP Słupica</t>
  </si>
  <si>
    <t>Wykonanie ogrodzenia przy PSP w Gzowicach</t>
  </si>
  <si>
    <t>80110</t>
  </si>
  <si>
    <t>Budowa sieci kanalizacji sanitarnej w m.Groszowice i Lasowice w gminie Jedlnia Letnisko</t>
  </si>
  <si>
    <t>Projekty i rozbudowa wodociągów w Lasowicach i Myśliszewicach, Jedlni-Letnisko, Siczkach, Sadkowie Górki, Rajcu Szlacheckim</t>
  </si>
  <si>
    <t>Zakup sprzętu biurowego</t>
  </si>
  <si>
    <t>rok 2009 (8+9+10+11)</t>
  </si>
  <si>
    <t>Przebudowa dróg gminnych w m.Sadków Górki, Myśliszewice, Aleksandrów, Rajec Poduchowny i Budy Gzowskie, Cudnów, Dawidów i Jedlnia-Letnisko</t>
  </si>
  <si>
    <t>80195</t>
  </si>
  <si>
    <t>926</t>
  </si>
  <si>
    <t>Rozbudowa ZSO Mysliszewice</t>
  </si>
  <si>
    <t>Budowa  boiska szkolnego wielofunkcyjnego i urządzeń sportowych w Natolinie</t>
  </si>
  <si>
    <t>Budowa Sali gimnastycznej w PSP w Słupicy</t>
  </si>
  <si>
    <t>80104</t>
  </si>
  <si>
    <t>Budowa przedszkola w Jedlni -Letnisko</t>
  </si>
  <si>
    <t>92601</t>
  </si>
  <si>
    <t>Modernizacja stadionu w Jedlni-Letnisko</t>
  </si>
  <si>
    <t xml:space="preserve">Budowa i modernizacja oświetlenia dróg stanowiącego własność gminy Jedlnia-Letnisko </t>
  </si>
  <si>
    <t>Plan zadań inwestycyjnych na 2009 rok</t>
  </si>
  <si>
    <t>Rozbudowa wodociagu w Rajcu Poduchownym Etap II</t>
  </si>
  <si>
    <t>Budowa  boiska szkolnego wielofunkcyjnego i urządzeń sportowych w Myśliszewicach</t>
  </si>
  <si>
    <t>Zakup gruntu  przy PSp w Jedlni-Letnisko</t>
  </si>
  <si>
    <t>Modernizacja sieci komputerowej Urzędu Gminy</t>
  </si>
  <si>
    <t>Zakup sprzętu komputerwoego i biurowego UG - POKL</t>
  </si>
  <si>
    <t xml:space="preserve">Zakup sprzętu komputerowego, licencji i wyposażenia </t>
  </si>
  <si>
    <t>6068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</si>
</sst>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  <numFmt numFmtId="178" formatCode="0.0"/>
  </numFmts>
  <fonts count="3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4">
    <xf numFmtId="0" fontId="1" fillId="0" borderId="0" xfId="0" applyNumberForma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3" fontId="26" fillId="0" borderId="12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3" fontId="26" fillId="0" borderId="18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20" xfId="0" applyNumberFormat="1" applyFont="1" applyBorder="1" applyAlignment="1">
      <alignment horizontal="right" vertical="center"/>
    </xf>
    <xf numFmtId="3" fontId="26" fillId="0" borderId="21" xfId="0" applyNumberFormat="1" applyFont="1" applyBorder="1" applyAlignment="1">
      <alignment horizontal="right" vertical="center"/>
    </xf>
    <xf numFmtId="3" fontId="26" fillId="0" borderId="15" xfId="0" applyNumberFormat="1" applyFont="1" applyBorder="1" applyAlignment="1">
      <alignment horizontal="right" vertical="center"/>
    </xf>
    <xf numFmtId="3" fontId="26" fillId="0" borderId="17" xfId="0" applyNumberFormat="1" applyFont="1" applyBorder="1" applyAlignment="1">
      <alignment horizontal="right" vertical="center"/>
    </xf>
    <xf numFmtId="3" fontId="26" fillId="0" borderId="16" xfId="0" applyNumberFormat="1" applyFont="1" applyBorder="1" applyAlignment="1">
      <alignment horizontal="right" vertical="center"/>
    </xf>
    <xf numFmtId="3" fontId="26" fillId="0" borderId="21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3" fontId="27" fillId="0" borderId="14" xfId="0" applyNumberFormat="1" applyFont="1" applyBorder="1" applyAlignment="1">
      <alignment horizontal="left" vertical="center" wrapText="1"/>
    </xf>
    <xf numFmtId="3" fontId="26" fillId="0" borderId="0" xfId="0" applyNumberFormat="1" applyFont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6" fillId="20" borderId="13" xfId="0" applyNumberFormat="1" applyFont="1" applyFill="1" applyBorder="1" applyAlignment="1">
      <alignment horizontal="center" vertical="center"/>
    </xf>
    <xf numFmtId="0" fontId="26" fillId="20" borderId="17" xfId="0" applyFont="1" applyFill="1" applyBorder="1" applyAlignment="1">
      <alignment vertical="center"/>
    </xf>
    <xf numFmtId="3" fontId="26" fillId="20" borderId="12" xfId="0" applyNumberFormat="1" applyFont="1" applyFill="1" applyBorder="1" applyAlignment="1">
      <alignment horizontal="center" vertical="center"/>
    </xf>
    <xf numFmtId="3" fontId="26" fillId="20" borderId="20" xfId="0" applyNumberFormat="1" applyFont="1" applyFill="1" applyBorder="1" applyAlignment="1">
      <alignment horizontal="center" vertical="center"/>
    </xf>
    <xf numFmtId="3" fontId="26" fillId="20" borderId="15" xfId="0" applyNumberFormat="1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vertical="center"/>
    </xf>
    <xf numFmtId="3" fontId="26" fillId="20" borderId="17" xfId="0" applyNumberFormat="1" applyFont="1" applyFill="1" applyBorder="1" applyAlignment="1">
      <alignment horizontal="center" vertical="center"/>
    </xf>
    <xf numFmtId="3" fontId="26" fillId="20" borderId="14" xfId="0" applyNumberFormat="1" applyFont="1" applyFill="1" applyBorder="1" applyAlignment="1">
      <alignment horizontal="center" vertical="center"/>
    </xf>
    <xf numFmtId="3" fontId="26" fillId="20" borderId="16" xfId="0" applyNumberFormat="1" applyFont="1" applyFill="1" applyBorder="1" applyAlignment="1">
      <alignment vertical="center"/>
    </xf>
    <xf numFmtId="0" fontId="26" fillId="20" borderId="16" xfId="0" applyFont="1" applyFill="1" applyBorder="1" applyAlignment="1">
      <alignment vertical="center"/>
    </xf>
    <xf numFmtId="3" fontId="26" fillId="20" borderId="22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left" vertical="center"/>
    </xf>
    <xf numFmtId="3" fontId="26" fillId="20" borderId="20" xfId="0" applyNumberFormat="1" applyFont="1" applyFill="1" applyBorder="1" applyAlignment="1">
      <alignment horizontal="right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  <xf numFmtId="0" fontId="28" fillId="20" borderId="0" xfId="0" applyFont="1" applyFill="1" applyBorder="1" applyAlignment="1">
      <alignment horizontal="center" vertical="center"/>
    </xf>
    <xf numFmtId="0" fontId="28" fillId="20" borderId="18" xfId="0" applyFont="1" applyFill="1" applyBorder="1" applyAlignment="1">
      <alignment horizontal="center" vertical="center"/>
    </xf>
    <xf numFmtId="0" fontId="28" fillId="20" borderId="14" xfId="0" applyFont="1" applyFill="1" applyBorder="1" applyAlignment="1">
      <alignment horizontal="center" vertical="center"/>
    </xf>
    <xf numFmtId="0" fontId="28" fillId="20" borderId="23" xfId="0" applyFont="1" applyFill="1" applyBorder="1" applyAlignment="1">
      <alignment horizontal="center" vertical="center"/>
    </xf>
    <xf numFmtId="0" fontId="28" fillId="20" borderId="21" xfId="0" applyFont="1" applyFill="1" applyBorder="1" applyAlignment="1">
      <alignment horizontal="center" vertical="center"/>
    </xf>
    <xf numFmtId="3" fontId="28" fillId="20" borderId="17" xfId="0" applyNumberFormat="1" applyFont="1" applyFill="1" applyBorder="1" applyAlignment="1">
      <alignment horizontal="center" vertical="center"/>
    </xf>
    <xf numFmtId="3" fontId="28" fillId="20" borderId="16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F2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/>
  <dimension ref="A1:R143"/>
  <sheetViews>
    <sheetView tabSelected="1" zoomScale="75" zoomScaleNormal="75" workbookViewId="0" topLeftCell="A89">
      <selection activeCell="Q12" sqref="Q12"/>
    </sheetView>
  </sheetViews>
  <sheetFormatPr defaultColWidth="9.33203125" defaultRowHeight="12.75"/>
  <cols>
    <col min="1" max="1" width="6.5" style="2" customWidth="1"/>
    <col min="2" max="2" width="8" style="2" customWidth="1"/>
    <col min="3" max="3" width="9" style="2" customWidth="1"/>
    <col min="4" max="4" width="6.33203125" style="2" customWidth="1"/>
    <col min="5" max="5" width="25.5" style="8" customWidth="1"/>
    <col min="6" max="6" width="14" style="2" customWidth="1"/>
    <col min="7" max="7" width="14.83203125" style="2" customWidth="1"/>
    <col min="8" max="8" width="15.5" style="2" customWidth="1"/>
    <col min="9" max="9" width="3.16015625" style="2" customWidth="1"/>
    <col min="10" max="10" width="13.33203125" style="2" customWidth="1"/>
    <col min="11" max="11" width="3" style="20" customWidth="1"/>
    <col min="12" max="12" width="15.33203125" style="2" customWidth="1"/>
    <col min="13" max="13" width="16.83203125" style="2" customWidth="1"/>
    <col min="14" max="14" width="20.5" style="2" customWidth="1"/>
    <col min="15" max="15" width="21.16015625" style="2" customWidth="1"/>
    <col min="16" max="16384" width="10.66015625" style="2" customWidth="1"/>
  </cols>
  <sheetData>
    <row r="1" spans="1:14" ht="18.75">
      <c r="A1" s="81" t="s">
        <v>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0.5" customHeight="1">
      <c r="A2" s="1"/>
      <c r="B2" s="1"/>
      <c r="C2" s="1"/>
      <c r="D2" s="1"/>
      <c r="E2" s="3"/>
      <c r="F2" s="1"/>
      <c r="G2" s="1"/>
      <c r="H2" s="1"/>
      <c r="I2" s="1"/>
      <c r="J2" s="1"/>
      <c r="K2" s="18"/>
      <c r="L2" s="1"/>
      <c r="M2" s="1"/>
      <c r="N2" s="4" t="s">
        <v>10</v>
      </c>
    </row>
    <row r="3" spans="1:14" ht="19.5" customHeight="1">
      <c r="A3" s="82" t="s">
        <v>12</v>
      </c>
      <c r="B3" s="82" t="s">
        <v>0</v>
      </c>
      <c r="C3" s="82" t="s">
        <v>30</v>
      </c>
      <c r="D3" s="82" t="s">
        <v>11</v>
      </c>
      <c r="E3" s="83" t="s">
        <v>31</v>
      </c>
      <c r="F3" s="80" t="s">
        <v>18</v>
      </c>
      <c r="G3" s="80" t="s">
        <v>13</v>
      </c>
      <c r="H3" s="80"/>
      <c r="I3" s="80"/>
      <c r="J3" s="80"/>
      <c r="K3" s="80"/>
      <c r="L3" s="80"/>
      <c r="M3" s="80"/>
      <c r="N3" s="80" t="s">
        <v>32</v>
      </c>
    </row>
    <row r="4" spans="1:14" ht="19.5" customHeight="1">
      <c r="A4" s="82"/>
      <c r="B4" s="82"/>
      <c r="C4" s="82"/>
      <c r="D4" s="82"/>
      <c r="E4" s="83"/>
      <c r="F4" s="80"/>
      <c r="G4" s="80" t="s">
        <v>80</v>
      </c>
      <c r="H4" s="80" t="s">
        <v>33</v>
      </c>
      <c r="I4" s="80"/>
      <c r="J4" s="80"/>
      <c r="K4" s="80"/>
      <c r="L4" s="80"/>
      <c r="M4" s="80"/>
      <c r="N4" s="80"/>
    </row>
    <row r="5" spans="1:14" ht="29.25" customHeight="1">
      <c r="A5" s="82"/>
      <c r="B5" s="82"/>
      <c r="C5" s="82"/>
      <c r="D5" s="82"/>
      <c r="E5" s="83"/>
      <c r="F5" s="80"/>
      <c r="G5" s="80"/>
      <c r="H5" s="80" t="s">
        <v>34</v>
      </c>
      <c r="I5" s="74" t="s">
        <v>45</v>
      </c>
      <c r="J5" s="75"/>
      <c r="K5" s="74" t="s">
        <v>35</v>
      </c>
      <c r="L5" s="75"/>
      <c r="M5" s="80" t="s">
        <v>36</v>
      </c>
      <c r="N5" s="80"/>
    </row>
    <row r="6" spans="1:14" ht="19.5" customHeight="1">
      <c r="A6" s="82"/>
      <c r="B6" s="82"/>
      <c r="C6" s="82"/>
      <c r="D6" s="82"/>
      <c r="E6" s="83"/>
      <c r="F6" s="80"/>
      <c r="G6" s="80"/>
      <c r="H6" s="80"/>
      <c r="I6" s="76"/>
      <c r="J6" s="77"/>
      <c r="K6" s="76"/>
      <c r="L6" s="77"/>
      <c r="M6" s="80"/>
      <c r="N6" s="80"/>
    </row>
    <row r="7" spans="1:14" ht="19.5" customHeight="1">
      <c r="A7" s="82"/>
      <c r="B7" s="82"/>
      <c r="C7" s="82"/>
      <c r="D7" s="82"/>
      <c r="E7" s="83"/>
      <c r="F7" s="80"/>
      <c r="G7" s="80"/>
      <c r="H7" s="80"/>
      <c r="I7" s="78"/>
      <c r="J7" s="79"/>
      <c r="K7" s="78"/>
      <c r="L7" s="79"/>
      <c r="M7" s="80"/>
      <c r="N7" s="80"/>
    </row>
    <row r="8" spans="1:14" ht="7.5" customHeight="1">
      <c r="A8" s="5">
        <v>1</v>
      </c>
      <c r="B8" s="5">
        <v>2</v>
      </c>
      <c r="C8" s="5">
        <v>3</v>
      </c>
      <c r="D8" s="5">
        <v>4</v>
      </c>
      <c r="E8" s="6">
        <v>5</v>
      </c>
      <c r="F8" s="5">
        <v>6</v>
      </c>
      <c r="G8" s="5">
        <v>7</v>
      </c>
      <c r="H8" s="5">
        <v>8</v>
      </c>
      <c r="I8" s="7"/>
      <c r="J8" s="7">
        <v>9</v>
      </c>
      <c r="K8" s="19"/>
      <c r="L8" s="7">
        <v>10</v>
      </c>
      <c r="M8" s="5">
        <v>11</v>
      </c>
      <c r="N8" s="5">
        <v>12</v>
      </c>
    </row>
    <row r="9" spans="1:14" ht="18" customHeight="1">
      <c r="A9" s="57" t="s">
        <v>16</v>
      </c>
      <c r="B9" s="60" t="s">
        <v>1</v>
      </c>
      <c r="C9" s="60" t="s">
        <v>2</v>
      </c>
      <c r="D9" s="57">
        <v>6050</v>
      </c>
      <c r="E9" s="51" t="s">
        <v>15</v>
      </c>
      <c r="F9" s="54">
        <v>17740250</v>
      </c>
      <c r="G9" s="54">
        <f>SUM(H9:H11,J9:J11,L9:L11,M9:M11)</f>
        <v>1650000</v>
      </c>
      <c r="H9" s="54">
        <v>650000</v>
      </c>
      <c r="I9" s="10">
        <v>1</v>
      </c>
      <c r="J9" s="24"/>
      <c r="K9" s="21" t="s">
        <v>50</v>
      </c>
      <c r="L9" s="24"/>
      <c r="M9" s="26"/>
      <c r="N9" s="13"/>
    </row>
    <row r="10" spans="1:14" ht="18" customHeight="1">
      <c r="A10" s="58"/>
      <c r="B10" s="61"/>
      <c r="C10" s="61"/>
      <c r="D10" s="58"/>
      <c r="E10" s="52"/>
      <c r="F10" s="55"/>
      <c r="G10" s="55"/>
      <c r="H10" s="55"/>
      <c r="I10" s="11">
        <v>2</v>
      </c>
      <c r="J10" s="17">
        <v>0</v>
      </c>
      <c r="K10" s="22" t="s">
        <v>51</v>
      </c>
      <c r="L10" s="17"/>
      <c r="M10" s="27"/>
      <c r="N10" s="15" t="s">
        <v>37</v>
      </c>
    </row>
    <row r="11" spans="1:18" ht="18" customHeight="1">
      <c r="A11" s="59"/>
      <c r="B11" s="62"/>
      <c r="C11" s="62"/>
      <c r="D11" s="59"/>
      <c r="E11" s="53"/>
      <c r="F11" s="56"/>
      <c r="G11" s="56"/>
      <c r="H11" s="56"/>
      <c r="I11" s="12">
        <v>3</v>
      </c>
      <c r="J11" s="25">
        <v>1000000</v>
      </c>
      <c r="K11" s="23" t="s">
        <v>52</v>
      </c>
      <c r="L11" s="29"/>
      <c r="M11" s="28"/>
      <c r="N11" s="14"/>
      <c r="P11" s="33"/>
      <c r="Q11" s="33"/>
      <c r="R11" s="33"/>
    </row>
    <row r="12" spans="1:18" ht="18" customHeight="1">
      <c r="A12" s="57" t="s">
        <v>17</v>
      </c>
      <c r="B12" s="60" t="s">
        <v>1</v>
      </c>
      <c r="C12" s="60" t="s">
        <v>2</v>
      </c>
      <c r="D12" s="57">
        <v>6050</v>
      </c>
      <c r="E12" s="51" t="s">
        <v>14</v>
      </c>
      <c r="F12" s="54">
        <v>4471775</v>
      </c>
      <c r="G12" s="54">
        <f>SUM(H12:H14,J12:J14,L12:L14,M12:M14)</f>
        <v>1600000</v>
      </c>
      <c r="H12" s="54">
        <v>600000</v>
      </c>
      <c r="I12" s="10">
        <v>1</v>
      </c>
      <c r="J12" s="24"/>
      <c r="K12" s="21" t="s">
        <v>50</v>
      </c>
      <c r="L12" s="24"/>
      <c r="M12" s="26"/>
      <c r="N12" s="16"/>
      <c r="P12" s="33"/>
      <c r="Q12" s="33"/>
      <c r="R12" s="33"/>
    </row>
    <row r="13" spans="1:18" ht="18" customHeight="1">
      <c r="A13" s="58"/>
      <c r="B13" s="61"/>
      <c r="C13" s="61"/>
      <c r="D13" s="58"/>
      <c r="E13" s="52"/>
      <c r="F13" s="55"/>
      <c r="G13" s="55"/>
      <c r="H13" s="55"/>
      <c r="I13" s="11">
        <v>2</v>
      </c>
      <c r="J13" s="17">
        <v>0</v>
      </c>
      <c r="K13" s="22" t="s">
        <v>51</v>
      </c>
      <c r="L13" s="17"/>
      <c r="M13" s="27"/>
      <c r="N13" s="15" t="s">
        <v>37</v>
      </c>
      <c r="P13" s="33"/>
      <c r="Q13" s="33"/>
      <c r="R13" s="33"/>
    </row>
    <row r="14" spans="1:18" ht="18" customHeight="1">
      <c r="A14" s="59"/>
      <c r="B14" s="62"/>
      <c r="C14" s="62"/>
      <c r="D14" s="59"/>
      <c r="E14" s="53"/>
      <c r="F14" s="56"/>
      <c r="G14" s="56"/>
      <c r="H14" s="56"/>
      <c r="I14" s="12">
        <v>3</v>
      </c>
      <c r="J14" s="25">
        <v>1000000</v>
      </c>
      <c r="K14" s="23" t="s">
        <v>52</v>
      </c>
      <c r="L14" s="29"/>
      <c r="M14" s="28"/>
      <c r="N14" s="14"/>
      <c r="P14" s="33"/>
      <c r="Q14" s="33"/>
      <c r="R14" s="33"/>
    </row>
    <row r="15" spans="1:18" ht="18" customHeight="1">
      <c r="A15" s="57" t="s">
        <v>19</v>
      </c>
      <c r="B15" s="60" t="s">
        <v>1</v>
      </c>
      <c r="C15" s="60" t="s">
        <v>2</v>
      </c>
      <c r="D15" s="57">
        <v>6050</v>
      </c>
      <c r="E15" s="51" t="s">
        <v>77</v>
      </c>
      <c r="F15" s="54">
        <v>8787756</v>
      </c>
      <c r="G15" s="54">
        <f>SUM(H15:H17,J15:J17,L15:L17,M15:M17)</f>
        <v>765000</v>
      </c>
      <c r="H15" s="54">
        <v>245000</v>
      </c>
      <c r="I15" s="10">
        <v>1</v>
      </c>
      <c r="J15" s="24"/>
      <c r="K15" s="21" t="s">
        <v>50</v>
      </c>
      <c r="L15" s="24"/>
      <c r="M15" s="26"/>
      <c r="N15" s="16"/>
      <c r="P15" s="34"/>
      <c r="Q15" s="34"/>
      <c r="R15" s="34"/>
    </row>
    <row r="16" spans="1:14" ht="18" customHeight="1">
      <c r="A16" s="58"/>
      <c r="B16" s="61"/>
      <c r="C16" s="61"/>
      <c r="D16" s="58"/>
      <c r="E16" s="52"/>
      <c r="F16" s="55"/>
      <c r="G16" s="55"/>
      <c r="H16" s="55"/>
      <c r="I16" s="11">
        <v>2</v>
      </c>
      <c r="J16" s="17">
        <v>520000</v>
      </c>
      <c r="K16" s="22" t="s">
        <v>51</v>
      </c>
      <c r="L16" s="17"/>
      <c r="M16" s="27"/>
      <c r="N16" s="15" t="s">
        <v>37</v>
      </c>
    </row>
    <row r="17" spans="1:14" ht="18" customHeight="1">
      <c r="A17" s="59"/>
      <c r="B17" s="62"/>
      <c r="C17" s="62"/>
      <c r="D17" s="59"/>
      <c r="E17" s="53"/>
      <c r="F17" s="56"/>
      <c r="G17" s="56"/>
      <c r="H17" s="56"/>
      <c r="I17" s="12">
        <v>3</v>
      </c>
      <c r="J17" s="25"/>
      <c r="K17" s="23" t="s">
        <v>52</v>
      </c>
      <c r="L17" s="29"/>
      <c r="M17" s="28"/>
      <c r="N17" s="14"/>
    </row>
    <row r="18" spans="1:14" ht="18" customHeight="1">
      <c r="A18" s="57" t="s">
        <v>20</v>
      </c>
      <c r="B18" s="60" t="s">
        <v>1</v>
      </c>
      <c r="C18" s="60" t="s">
        <v>2</v>
      </c>
      <c r="D18" s="57">
        <v>6050</v>
      </c>
      <c r="E18" s="51" t="s">
        <v>70</v>
      </c>
      <c r="F18" s="54">
        <v>60000</v>
      </c>
      <c r="G18" s="54">
        <f>SUM(H18:H20,J18:J20,L18:L20,M18:M20)</f>
        <v>20000</v>
      </c>
      <c r="H18" s="54">
        <v>20000</v>
      </c>
      <c r="I18" s="10">
        <v>1</v>
      </c>
      <c r="J18" s="24"/>
      <c r="K18" s="21" t="s">
        <v>50</v>
      </c>
      <c r="L18" s="24"/>
      <c r="M18" s="26"/>
      <c r="N18" s="16"/>
    </row>
    <row r="19" spans="1:14" ht="18" customHeight="1">
      <c r="A19" s="58"/>
      <c r="B19" s="61"/>
      <c r="C19" s="61"/>
      <c r="D19" s="58"/>
      <c r="E19" s="52"/>
      <c r="F19" s="55"/>
      <c r="G19" s="55"/>
      <c r="H19" s="55"/>
      <c r="I19" s="11">
        <v>2</v>
      </c>
      <c r="J19" s="17"/>
      <c r="K19" s="22" t="s">
        <v>51</v>
      </c>
      <c r="L19" s="17"/>
      <c r="M19" s="27"/>
      <c r="N19" s="15" t="s">
        <v>37</v>
      </c>
    </row>
    <row r="20" spans="1:14" ht="18" customHeight="1">
      <c r="A20" s="59"/>
      <c r="B20" s="62"/>
      <c r="C20" s="62"/>
      <c r="D20" s="59"/>
      <c r="E20" s="53"/>
      <c r="F20" s="56"/>
      <c r="G20" s="56"/>
      <c r="H20" s="56"/>
      <c r="I20" s="12">
        <v>3</v>
      </c>
      <c r="J20" s="25"/>
      <c r="K20" s="23" t="s">
        <v>52</v>
      </c>
      <c r="L20" s="29"/>
      <c r="M20" s="28"/>
      <c r="N20" s="14"/>
    </row>
    <row r="21" spans="1:14" ht="19.5" customHeight="1">
      <c r="A21" s="57" t="s">
        <v>21</v>
      </c>
      <c r="B21" s="60" t="s">
        <v>1</v>
      </c>
      <c r="C21" s="60" t="s">
        <v>2</v>
      </c>
      <c r="D21" s="57">
        <v>6050</v>
      </c>
      <c r="E21" s="51" t="s">
        <v>63</v>
      </c>
      <c r="F21" s="54">
        <v>1466517</v>
      </c>
      <c r="G21" s="54">
        <f>SUM(H21:H23,J21:J23,L21:L23,M21:M23)</f>
        <v>550000</v>
      </c>
      <c r="H21" s="54">
        <v>64200</v>
      </c>
      <c r="I21" s="10">
        <v>1</v>
      </c>
      <c r="J21" s="24"/>
      <c r="K21" s="21" t="s">
        <v>50</v>
      </c>
      <c r="L21" s="24"/>
      <c r="M21" s="26"/>
      <c r="N21" s="16"/>
    </row>
    <row r="22" spans="1:14" ht="19.5" customHeight="1">
      <c r="A22" s="58"/>
      <c r="B22" s="61"/>
      <c r="C22" s="61"/>
      <c r="D22" s="58"/>
      <c r="E22" s="52"/>
      <c r="F22" s="55"/>
      <c r="G22" s="55"/>
      <c r="H22" s="55"/>
      <c r="I22" s="11">
        <v>2</v>
      </c>
      <c r="J22" s="17">
        <v>405800</v>
      </c>
      <c r="K22" s="22" t="s">
        <v>51</v>
      </c>
      <c r="L22" s="17"/>
      <c r="M22" s="27"/>
      <c r="N22" s="15" t="s">
        <v>37</v>
      </c>
    </row>
    <row r="23" spans="1:14" ht="19.5" customHeight="1">
      <c r="A23" s="59"/>
      <c r="B23" s="62"/>
      <c r="C23" s="62"/>
      <c r="D23" s="59"/>
      <c r="E23" s="53"/>
      <c r="F23" s="56"/>
      <c r="G23" s="56"/>
      <c r="H23" s="56"/>
      <c r="I23" s="12">
        <v>3</v>
      </c>
      <c r="J23" s="25">
        <v>80000</v>
      </c>
      <c r="K23" s="23" t="s">
        <v>52</v>
      </c>
      <c r="L23" s="29"/>
      <c r="M23" s="28"/>
      <c r="N23" s="14"/>
    </row>
    <row r="24" spans="1:14" ht="21.75" customHeight="1">
      <c r="A24" s="57" t="s">
        <v>22</v>
      </c>
      <c r="B24" s="60" t="s">
        <v>1</v>
      </c>
      <c r="C24" s="60" t="s">
        <v>2</v>
      </c>
      <c r="D24" s="57">
        <v>6050</v>
      </c>
      <c r="E24" s="51" t="s">
        <v>78</v>
      </c>
      <c r="F24" s="54">
        <v>488400</v>
      </c>
      <c r="G24" s="54">
        <f>SUM(H24:H26,J24:J26,L24:L26,M24:M26)</f>
        <v>220000</v>
      </c>
      <c r="H24" s="54">
        <v>20000</v>
      </c>
      <c r="I24" s="10">
        <v>1</v>
      </c>
      <c r="J24" s="24"/>
      <c r="K24" s="21" t="s">
        <v>50</v>
      </c>
      <c r="L24" s="24"/>
      <c r="M24" s="26"/>
      <c r="N24" s="16"/>
    </row>
    <row r="25" spans="1:14" ht="21.75" customHeight="1">
      <c r="A25" s="58"/>
      <c r="B25" s="61"/>
      <c r="C25" s="61"/>
      <c r="D25" s="58"/>
      <c r="E25" s="52"/>
      <c r="F25" s="55"/>
      <c r="G25" s="55"/>
      <c r="H25" s="55"/>
      <c r="I25" s="11">
        <v>2</v>
      </c>
      <c r="J25" s="17"/>
      <c r="K25" s="22" t="s">
        <v>51</v>
      </c>
      <c r="L25" s="17"/>
      <c r="M25" s="27"/>
      <c r="N25" s="15" t="s">
        <v>37</v>
      </c>
    </row>
    <row r="26" spans="1:14" ht="41.25" customHeight="1">
      <c r="A26" s="59"/>
      <c r="B26" s="62"/>
      <c r="C26" s="62"/>
      <c r="D26" s="59"/>
      <c r="E26" s="53"/>
      <c r="F26" s="56"/>
      <c r="G26" s="56"/>
      <c r="H26" s="56"/>
      <c r="I26" s="12">
        <v>3</v>
      </c>
      <c r="J26" s="25">
        <v>200000</v>
      </c>
      <c r="K26" s="23" t="s">
        <v>52</v>
      </c>
      <c r="L26" s="29"/>
      <c r="M26" s="28"/>
      <c r="N26" s="14"/>
    </row>
    <row r="27" spans="1:14" ht="18" customHeight="1">
      <c r="A27" s="57" t="s">
        <v>23</v>
      </c>
      <c r="B27" s="60" t="s">
        <v>1</v>
      </c>
      <c r="C27" s="60" t="s">
        <v>2</v>
      </c>
      <c r="D27" s="57">
        <v>6050</v>
      </c>
      <c r="E27" s="51" t="s">
        <v>71</v>
      </c>
      <c r="F27" s="54">
        <v>70000</v>
      </c>
      <c r="G27" s="54">
        <f>SUM(H27:H29,J27:J29,L27:L29,M27:M29)</f>
        <v>70000</v>
      </c>
      <c r="H27" s="54">
        <v>70000</v>
      </c>
      <c r="I27" s="10">
        <v>1</v>
      </c>
      <c r="J27" s="24"/>
      <c r="K27" s="21" t="s">
        <v>50</v>
      </c>
      <c r="L27" s="24"/>
      <c r="M27" s="26"/>
      <c r="N27" s="16"/>
    </row>
    <row r="28" spans="1:14" ht="18" customHeight="1">
      <c r="A28" s="58"/>
      <c r="B28" s="61"/>
      <c r="C28" s="61"/>
      <c r="D28" s="58"/>
      <c r="E28" s="52"/>
      <c r="F28" s="55"/>
      <c r="G28" s="55"/>
      <c r="H28" s="55"/>
      <c r="I28" s="11">
        <v>2</v>
      </c>
      <c r="J28" s="17"/>
      <c r="K28" s="22" t="s">
        <v>51</v>
      </c>
      <c r="L28" s="17"/>
      <c r="M28" s="27"/>
      <c r="N28" s="15" t="s">
        <v>37</v>
      </c>
    </row>
    <row r="29" spans="1:14" ht="18" customHeight="1">
      <c r="A29" s="59"/>
      <c r="B29" s="62"/>
      <c r="C29" s="62"/>
      <c r="D29" s="59"/>
      <c r="E29" s="53"/>
      <c r="F29" s="56"/>
      <c r="G29" s="56"/>
      <c r="H29" s="56"/>
      <c r="I29" s="12">
        <v>3</v>
      </c>
      <c r="J29" s="25"/>
      <c r="K29" s="23" t="s">
        <v>52</v>
      </c>
      <c r="L29" s="29"/>
      <c r="M29" s="28"/>
      <c r="N29" s="14"/>
    </row>
    <row r="30" spans="1:14" ht="18" customHeight="1">
      <c r="A30" s="57" t="s">
        <v>24</v>
      </c>
      <c r="B30" s="60" t="s">
        <v>1</v>
      </c>
      <c r="C30" s="60" t="s">
        <v>2</v>
      </c>
      <c r="D30" s="57">
        <v>6050</v>
      </c>
      <c r="E30" s="51" t="s">
        <v>93</v>
      </c>
      <c r="F30" s="54">
        <v>52137</v>
      </c>
      <c r="G30" s="54">
        <f>SUM(H30:H32,J30:J32,L30:L32,M30:M32)</f>
        <v>16500</v>
      </c>
      <c r="H30" s="54">
        <v>16500</v>
      </c>
      <c r="I30" s="10">
        <v>1</v>
      </c>
      <c r="J30" s="24"/>
      <c r="K30" s="30" t="s">
        <v>50</v>
      </c>
      <c r="L30" s="24"/>
      <c r="M30" s="26"/>
      <c r="N30" s="16"/>
    </row>
    <row r="31" spans="1:14" ht="18" customHeight="1">
      <c r="A31" s="58"/>
      <c r="B31" s="61"/>
      <c r="C31" s="61"/>
      <c r="D31" s="58"/>
      <c r="E31" s="52"/>
      <c r="F31" s="55"/>
      <c r="G31" s="55"/>
      <c r="H31" s="55"/>
      <c r="I31" s="11">
        <v>2</v>
      </c>
      <c r="J31" s="17"/>
      <c r="K31" s="31" t="s">
        <v>51</v>
      </c>
      <c r="L31" s="17"/>
      <c r="M31" s="27"/>
      <c r="N31" s="15" t="s">
        <v>37</v>
      </c>
    </row>
    <row r="32" spans="1:15" ht="18" customHeight="1">
      <c r="A32" s="59"/>
      <c r="B32" s="62"/>
      <c r="C32" s="62"/>
      <c r="D32" s="59"/>
      <c r="E32" s="53"/>
      <c r="F32" s="56"/>
      <c r="G32" s="56"/>
      <c r="H32" s="56"/>
      <c r="I32" s="12">
        <v>3</v>
      </c>
      <c r="J32" s="25"/>
      <c r="K32" s="32" t="s">
        <v>52</v>
      </c>
      <c r="L32" s="29"/>
      <c r="M32" s="28"/>
      <c r="N32" s="14"/>
      <c r="O32" s="33">
        <f>SUM(G6:G32)</f>
        <v>4891507</v>
      </c>
    </row>
    <row r="33" spans="1:14" ht="18" customHeight="1">
      <c r="A33" s="57" t="s">
        <v>25</v>
      </c>
      <c r="B33" s="60" t="s">
        <v>1</v>
      </c>
      <c r="C33" s="60" t="s">
        <v>2</v>
      </c>
      <c r="D33" s="57">
        <v>6050</v>
      </c>
      <c r="E33" s="51" t="s">
        <v>38</v>
      </c>
      <c r="F33" s="54">
        <v>1500000</v>
      </c>
      <c r="G33" s="54">
        <f>SUM(H33:H35,J33:J35,L33:L35,M33:M35)</f>
        <v>370000</v>
      </c>
      <c r="H33" s="54">
        <v>50000</v>
      </c>
      <c r="I33" s="10">
        <v>1</v>
      </c>
      <c r="J33" s="24"/>
      <c r="K33" s="30" t="s">
        <v>50</v>
      </c>
      <c r="L33" s="24"/>
      <c r="M33" s="26"/>
      <c r="N33" s="16"/>
    </row>
    <row r="34" spans="1:14" ht="18" customHeight="1">
      <c r="A34" s="58"/>
      <c r="B34" s="61"/>
      <c r="C34" s="61"/>
      <c r="D34" s="58"/>
      <c r="E34" s="52"/>
      <c r="F34" s="55"/>
      <c r="G34" s="55"/>
      <c r="H34" s="55"/>
      <c r="I34" s="11">
        <v>2</v>
      </c>
      <c r="J34" s="17"/>
      <c r="K34" s="31" t="s">
        <v>51</v>
      </c>
      <c r="L34" s="17"/>
      <c r="M34" s="27"/>
      <c r="N34" s="15" t="s">
        <v>37</v>
      </c>
    </row>
    <row r="35" spans="1:15" ht="18" customHeight="1">
      <c r="A35" s="59"/>
      <c r="B35" s="62"/>
      <c r="C35" s="62"/>
      <c r="D35" s="59"/>
      <c r="E35" s="53"/>
      <c r="F35" s="56"/>
      <c r="G35" s="56"/>
      <c r="H35" s="56"/>
      <c r="I35" s="12">
        <v>3</v>
      </c>
      <c r="J35" s="25">
        <v>320000</v>
      </c>
      <c r="K35" s="32" t="s">
        <v>52</v>
      </c>
      <c r="L35" s="29"/>
      <c r="M35" s="28"/>
      <c r="N35" s="14"/>
      <c r="O35" s="33">
        <f>SUM(G9:G35)</f>
        <v>5261500</v>
      </c>
    </row>
    <row r="36" spans="1:14" ht="24.75" customHeight="1">
      <c r="A36" s="57" t="s">
        <v>26</v>
      </c>
      <c r="B36" s="60">
        <v>400</v>
      </c>
      <c r="C36" s="60">
        <v>40002</v>
      </c>
      <c r="D36" s="57">
        <v>6050</v>
      </c>
      <c r="E36" s="51" t="s">
        <v>39</v>
      </c>
      <c r="F36" s="54">
        <v>1674760</v>
      </c>
      <c r="G36" s="54">
        <f>SUM(H36:H38,J36:J38,L36:L38,M36:M38)</f>
        <v>50000</v>
      </c>
      <c r="H36" s="54">
        <v>50000</v>
      </c>
      <c r="I36" s="10">
        <v>1</v>
      </c>
      <c r="J36" s="24"/>
      <c r="K36" s="21" t="s">
        <v>50</v>
      </c>
      <c r="L36" s="24"/>
      <c r="M36" s="26"/>
      <c r="N36" s="16"/>
    </row>
    <row r="37" spans="1:14" ht="24.75" customHeight="1">
      <c r="A37" s="58"/>
      <c r="B37" s="61"/>
      <c r="C37" s="61"/>
      <c r="D37" s="58"/>
      <c r="E37" s="52"/>
      <c r="F37" s="55"/>
      <c r="G37" s="55"/>
      <c r="H37" s="55"/>
      <c r="I37" s="11">
        <v>2</v>
      </c>
      <c r="J37" s="17"/>
      <c r="K37" s="22" t="s">
        <v>51</v>
      </c>
      <c r="L37" s="17"/>
      <c r="M37" s="27"/>
      <c r="N37" s="15" t="s">
        <v>37</v>
      </c>
    </row>
    <row r="38" spans="1:14" ht="24.75" customHeight="1">
      <c r="A38" s="59"/>
      <c r="B38" s="62"/>
      <c r="C38" s="62"/>
      <c r="D38" s="59"/>
      <c r="E38" s="53"/>
      <c r="F38" s="56"/>
      <c r="G38" s="56"/>
      <c r="H38" s="56"/>
      <c r="I38" s="12">
        <v>3</v>
      </c>
      <c r="J38" s="25"/>
      <c r="K38" s="23" t="s">
        <v>52</v>
      </c>
      <c r="L38" s="29"/>
      <c r="M38" s="28"/>
      <c r="N38" s="14"/>
    </row>
    <row r="39" spans="1:14" ht="18" customHeight="1">
      <c r="A39" s="57" t="s">
        <v>27</v>
      </c>
      <c r="B39" s="60">
        <v>600</v>
      </c>
      <c r="C39" s="60">
        <v>60013</v>
      </c>
      <c r="D39" s="57">
        <v>6050</v>
      </c>
      <c r="E39" s="51" t="s">
        <v>29</v>
      </c>
      <c r="F39" s="54">
        <v>600000</v>
      </c>
      <c r="G39" s="54">
        <f>SUM(H39:H41,J39:J41,L39:L41,M39:M41)</f>
        <v>209200</v>
      </c>
      <c r="H39" s="71">
        <v>209200</v>
      </c>
      <c r="I39" s="10">
        <v>1</v>
      </c>
      <c r="J39" s="24"/>
      <c r="K39" s="21" t="s">
        <v>50</v>
      </c>
      <c r="L39" s="24"/>
      <c r="M39" s="26"/>
      <c r="N39" s="16"/>
    </row>
    <row r="40" spans="1:14" ht="18" customHeight="1">
      <c r="A40" s="58"/>
      <c r="B40" s="61"/>
      <c r="C40" s="61"/>
      <c r="D40" s="58"/>
      <c r="E40" s="52"/>
      <c r="F40" s="55"/>
      <c r="G40" s="55"/>
      <c r="H40" s="72"/>
      <c r="I40" s="11">
        <v>2</v>
      </c>
      <c r="J40" s="17"/>
      <c r="K40" s="22" t="s">
        <v>51</v>
      </c>
      <c r="L40" s="17"/>
      <c r="M40" s="27"/>
      <c r="N40" s="15" t="s">
        <v>37</v>
      </c>
    </row>
    <row r="41" spans="1:14" ht="18" customHeight="1">
      <c r="A41" s="59"/>
      <c r="B41" s="62"/>
      <c r="C41" s="62"/>
      <c r="D41" s="59"/>
      <c r="E41" s="53"/>
      <c r="F41" s="56"/>
      <c r="G41" s="56"/>
      <c r="H41" s="73"/>
      <c r="I41" s="12">
        <v>3</v>
      </c>
      <c r="J41" s="25"/>
      <c r="K41" s="23" t="s">
        <v>52</v>
      </c>
      <c r="L41" s="29"/>
      <c r="M41" s="28"/>
      <c r="N41" s="14"/>
    </row>
    <row r="42" spans="1:14" ht="18" customHeight="1">
      <c r="A42" s="57" t="s">
        <v>28</v>
      </c>
      <c r="B42" s="60">
        <v>600</v>
      </c>
      <c r="C42" s="60">
        <v>60016</v>
      </c>
      <c r="D42" s="57">
        <v>6050</v>
      </c>
      <c r="E42" s="51" t="s">
        <v>72</v>
      </c>
      <c r="F42" s="54">
        <v>603600</v>
      </c>
      <c r="G42" s="54">
        <f>SUM(H42:H44,J42:J44,L42:L44,M42:M44)</f>
        <v>60000</v>
      </c>
      <c r="H42" s="54">
        <v>60000</v>
      </c>
      <c r="I42" s="10">
        <v>1</v>
      </c>
      <c r="J42" s="24"/>
      <c r="K42" s="21" t="s">
        <v>50</v>
      </c>
      <c r="L42" s="24"/>
      <c r="M42" s="26"/>
      <c r="N42" s="16"/>
    </row>
    <row r="43" spans="1:14" ht="18" customHeight="1">
      <c r="A43" s="58"/>
      <c r="B43" s="61"/>
      <c r="C43" s="61"/>
      <c r="D43" s="58"/>
      <c r="E43" s="52"/>
      <c r="F43" s="55"/>
      <c r="G43" s="55"/>
      <c r="H43" s="55"/>
      <c r="I43" s="11">
        <v>2</v>
      </c>
      <c r="J43" s="17"/>
      <c r="K43" s="22" t="s">
        <v>51</v>
      </c>
      <c r="L43" s="17"/>
      <c r="M43" s="27"/>
      <c r="N43" s="15" t="s">
        <v>37</v>
      </c>
    </row>
    <row r="44" spans="1:14" ht="18" customHeight="1">
      <c r="A44" s="59"/>
      <c r="B44" s="62"/>
      <c r="C44" s="62"/>
      <c r="D44" s="59"/>
      <c r="E44" s="53"/>
      <c r="F44" s="56"/>
      <c r="G44" s="56"/>
      <c r="H44" s="56"/>
      <c r="I44" s="12">
        <v>3</v>
      </c>
      <c r="J44" s="25"/>
      <c r="K44" s="23" t="s">
        <v>52</v>
      </c>
      <c r="L44" s="29"/>
      <c r="M44" s="28"/>
      <c r="N44" s="14"/>
    </row>
    <row r="45" spans="1:14" ht="19.5" customHeight="1">
      <c r="A45" s="57" t="s">
        <v>40</v>
      </c>
      <c r="B45" s="60" t="s">
        <v>3</v>
      </c>
      <c r="C45" s="60" t="s">
        <v>4</v>
      </c>
      <c r="D45" s="57">
        <v>6050</v>
      </c>
      <c r="E45" s="51" t="s">
        <v>64</v>
      </c>
      <c r="F45" s="54">
        <v>1316240</v>
      </c>
      <c r="G45" s="54">
        <f>SUM(H45:H47,J45:J47,L45:L47,M45:M47)</f>
        <v>1020000</v>
      </c>
      <c r="H45" s="54">
        <v>320000</v>
      </c>
      <c r="I45" s="10">
        <v>1</v>
      </c>
      <c r="J45" s="24"/>
      <c r="K45" s="21" t="s">
        <v>50</v>
      </c>
      <c r="L45" s="24"/>
      <c r="M45" s="26"/>
      <c r="N45" s="16"/>
    </row>
    <row r="46" spans="1:14" ht="19.5" customHeight="1">
      <c r="A46" s="58"/>
      <c r="B46" s="61"/>
      <c r="C46" s="61"/>
      <c r="D46" s="58"/>
      <c r="E46" s="52"/>
      <c r="F46" s="55"/>
      <c r="G46" s="55"/>
      <c r="H46" s="55"/>
      <c r="I46" s="11">
        <v>2</v>
      </c>
      <c r="J46" s="17"/>
      <c r="K46" s="22" t="s">
        <v>51</v>
      </c>
      <c r="L46" s="17"/>
      <c r="M46" s="27"/>
      <c r="N46" s="15" t="s">
        <v>37</v>
      </c>
    </row>
    <row r="47" spans="1:14" ht="19.5" customHeight="1">
      <c r="A47" s="59"/>
      <c r="B47" s="62"/>
      <c r="C47" s="62"/>
      <c r="D47" s="59"/>
      <c r="E47" s="53"/>
      <c r="F47" s="56"/>
      <c r="G47" s="56"/>
      <c r="H47" s="56"/>
      <c r="I47" s="12">
        <v>3</v>
      </c>
      <c r="J47" s="25">
        <v>700000</v>
      </c>
      <c r="K47" s="23" t="s">
        <v>52</v>
      </c>
      <c r="L47" s="29"/>
      <c r="M47" s="28"/>
      <c r="N47" s="14"/>
    </row>
    <row r="48" spans="1:14" ht="39.75" customHeight="1">
      <c r="A48" s="57" t="s">
        <v>41</v>
      </c>
      <c r="B48" s="60" t="s">
        <v>3</v>
      </c>
      <c r="C48" s="60" t="s">
        <v>4</v>
      </c>
      <c r="D48" s="57">
        <v>6050</v>
      </c>
      <c r="E48" s="51" t="s">
        <v>81</v>
      </c>
      <c r="F48" s="54">
        <v>3458021</v>
      </c>
      <c r="G48" s="54">
        <f>SUM(H48:H50,J48:J50,L48:L50,M48:M50)</f>
        <v>1076589</v>
      </c>
      <c r="H48" s="54">
        <v>326589</v>
      </c>
      <c r="I48" s="10">
        <v>1</v>
      </c>
      <c r="J48" s="24">
        <v>750000</v>
      </c>
      <c r="K48" s="21" t="s">
        <v>50</v>
      </c>
      <c r="L48" s="24"/>
      <c r="M48" s="26"/>
      <c r="N48" s="16"/>
    </row>
    <row r="49" spans="1:14" ht="39.75" customHeight="1">
      <c r="A49" s="58"/>
      <c r="B49" s="61"/>
      <c r="C49" s="61"/>
      <c r="D49" s="58"/>
      <c r="E49" s="52"/>
      <c r="F49" s="55"/>
      <c r="G49" s="55"/>
      <c r="H49" s="55"/>
      <c r="I49" s="11">
        <v>2</v>
      </c>
      <c r="J49" s="17"/>
      <c r="K49" s="22" t="s">
        <v>51</v>
      </c>
      <c r="L49" s="17"/>
      <c r="M49" s="27"/>
      <c r="N49" s="15" t="s">
        <v>37</v>
      </c>
    </row>
    <row r="50" spans="1:15" ht="39.75" customHeight="1">
      <c r="A50" s="59"/>
      <c r="B50" s="62"/>
      <c r="C50" s="62"/>
      <c r="D50" s="59"/>
      <c r="E50" s="53"/>
      <c r="F50" s="56"/>
      <c r="G50" s="56"/>
      <c r="H50" s="56"/>
      <c r="I50" s="12">
        <v>3</v>
      </c>
      <c r="J50" s="25"/>
      <c r="K50" s="23" t="s">
        <v>52</v>
      </c>
      <c r="L50" s="29"/>
      <c r="M50" s="28"/>
      <c r="N50" s="14"/>
      <c r="O50" s="33">
        <f>SUM(G42:G50)</f>
        <v>2156589</v>
      </c>
    </row>
    <row r="51" spans="1:14" ht="18" customHeight="1" hidden="1">
      <c r="A51" s="57" t="s">
        <v>62</v>
      </c>
      <c r="B51" s="60" t="s">
        <v>5</v>
      </c>
      <c r="C51" s="60" t="s">
        <v>6</v>
      </c>
      <c r="D51" s="57">
        <v>605</v>
      </c>
      <c r="E51" s="51"/>
      <c r="F51" s="54"/>
      <c r="G51" s="54">
        <f>SUM(H51:H53,J51:J53,L51:L53,M51:M53)</f>
        <v>0</v>
      </c>
      <c r="H51" s="54"/>
      <c r="I51" s="10">
        <v>1</v>
      </c>
      <c r="J51" s="24"/>
      <c r="K51" s="21" t="s">
        <v>50</v>
      </c>
      <c r="L51" s="24"/>
      <c r="M51" s="26"/>
      <c r="N51" s="16"/>
    </row>
    <row r="52" spans="1:14" ht="18" customHeight="1" hidden="1">
      <c r="A52" s="58"/>
      <c r="B52" s="61"/>
      <c r="C52" s="61"/>
      <c r="D52" s="58"/>
      <c r="E52" s="52"/>
      <c r="F52" s="55"/>
      <c r="G52" s="55"/>
      <c r="H52" s="55"/>
      <c r="I52" s="11">
        <v>2</v>
      </c>
      <c r="J52" s="17"/>
      <c r="K52" s="22" t="s">
        <v>51</v>
      </c>
      <c r="L52" s="17"/>
      <c r="M52" s="27"/>
      <c r="N52" s="15" t="s">
        <v>37</v>
      </c>
    </row>
    <row r="53" spans="1:14" ht="18" customHeight="1" hidden="1">
      <c r="A53" s="59"/>
      <c r="B53" s="62"/>
      <c r="C53" s="62"/>
      <c r="D53" s="59"/>
      <c r="E53" s="53"/>
      <c r="F53" s="56"/>
      <c r="G53" s="56"/>
      <c r="H53" s="56"/>
      <c r="I53" s="12">
        <v>3</v>
      </c>
      <c r="J53" s="25"/>
      <c r="K53" s="23" t="s">
        <v>52</v>
      </c>
      <c r="L53" s="29"/>
      <c r="M53" s="28"/>
      <c r="N53" s="14"/>
    </row>
    <row r="54" spans="1:14" ht="18" customHeight="1">
      <c r="A54" s="57">
        <v>15</v>
      </c>
      <c r="B54" s="60">
        <v>750</v>
      </c>
      <c r="C54" s="60">
        <v>75023</v>
      </c>
      <c r="D54" s="57">
        <v>6050</v>
      </c>
      <c r="E54" s="51" t="s">
        <v>73</v>
      </c>
      <c r="F54" s="54">
        <v>65000</v>
      </c>
      <c r="G54" s="54">
        <f>SUM(H54:H56,J54:J56,L54:L56,M54:M56)</f>
        <v>65000</v>
      </c>
      <c r="H54" s="54">
        <v>65000</v>
      </c>
      <c r="I54" s="10">
        <v>1</v>
      </c>
      <c r="J54" s="24"/>
      <c r="K54" s="21" t="s">
        <v>50</v>
      </c>
      <c r="L54" s="24"/>
      <c r="M54" s="26"/>
      <c r="N54" s="16"/>
    </row>
    <row r="55" spans="1:14" ht="18" customHeight="1">
      <c r="A55" s="58"/>
      <c r="B55" s="61"/>
      <c r="C55" s="61"/>
      <c r="D55" s="58"/>
      <c r="E55" s="52"/>
      <c r="F55" s="55"/>
      <c r="G55" s="55"/>
      <c r="H55" s="55"/>
      <c r="I55" s="11">
        <v>2</v>
      </c>
      <c r="J55" s="17"/>
      <c r="K55" s="22" t="s">
        <v>51</v>
      </c>
      <c r="L55" s="17"/>
      <c r="M55" s="27"/>
      <c r="N55" s="15" t="s">
        <v>37</v>
      </c>
    </row>
    <row r="56" spans="1:14" ht="18" customHeight="1">
      <c r="A56" s="59"/>
      <c r="B56" s="62"/>
      <c r="C56" s="62"/>
      <c r="D56" s="59"/>
      <c r="E56" s="53"/>
      <c r="F56" s="56"/>
      <c r="G56" s="56"/>
      <c r="H56" s="56"/>
      <c r="I56" s="12">
        <v>3</v>
      </c>
      <c r="J56" s="25"/>
      <c r="K56" s="23" t="s">
        <v>52</v>
      </c>
      <c r="L56" s="29"/>
      <c r="M56" s="28"/>
      <c r="N56" s="14"/>
    </row>
    <row r="57" spans="1:14" ht="18" customHeight="1">
      <c r="A57" s="57">
        <v>16</v>
      </c>
      <c r="B57" s="60">
        <v>750</v>
      </c>
      <c r="C57" s="60">
        <v>75023</v>
      </c>
      <c r="D57" s="57">
        <v>6050</v>
      </c>
      <c r="E57" s="51" t="s">
        <v>96</v>
      </c>
      <c r="F57" s="54">
        <v>15000</v>
      </c>
      <c r="G57" s="54">
        <f>SUM(H57:H59,J57:J59,L57:L59,M57:M59)</f>
        <v>15000</v>
      </c>
      <c r="H57" s="54">
        <v>15000</v>
      </c>
      <c r="I57" s="10">
        <v>1</v>
      </c>
      <c r="J57" s="24"/>
      <c r="K57" s="21" t="s">
        <v>50</v>
      </c>
      <c r="L57" s="24"/>
      <c r="M57" s="26"/>
      <c r="N57" s="16"/>
    </row>
    <row r="58" spans="1:14" ht="18" customHeight="1">
      <c r="A58" s="58"/>
      <c r="B58" s="61"/>
      <c r="C58" s="61"/>
      <c r="D58" s="58"/>
      <c r="E58" s="52"/>
      <c r="F58" s="55"/>
      <c r="G58" s="55"/>
      <c r="H58" s="55"/>
      <c r="I58" s="11">
        <v>2</v>
      </c>
      <c r="J58" s="17"/>
      <c r="K58" s="22" t="s">
        <v>51</v>
      </c>
      <c r="L58" s="17"/>
      <c r="M58" s="27"/>
      <c r="N58" s="15" t="s">
        <v>37</v>
      </c>
    </row>
    <row r="59" spans="1:14" ht="18" customHeight="1">
      <c r="A59" s="59"/>
      <c r="B59" s="62"/>
      <c r="C59" s="62"/>
      <c r="D59" s="59"/>
      <c r="E59" s="53"/>
      <c r="F59" s="56"/>
      <c r="G59" s="56"/>
      <c r="H59" s="56"/>
      <c r="I59" s="12">
        <v>3</v>
      </c>
      <c r="J59" s="25"/>
      <c r="K59" s="23" t="s">
        <v>52</v>
      </c>
      <c r="L59" s="29"/>
      <c r="M59" s="28"/>
      <c r="N59" s="14"/>
    </row>
    <row r="60" spans="1:14" ht="18" customHeight="1">
      <c r="A60" s="57">
        <v>17</v>
      </c>
      <c r="B60" s="60">
        <v>750</v>
      </c>
      <c r="C60" s="60">
        <v>75023</v>
      </c>
      <c r="D60" s="57">
        <v>6060</v>
      </c>
      <c r="E60" s="51" t="s">
        <v>42</v>
      </c>
      <c r="F60" s="54">
        <v>10000</v>
      </c>
      <c r="G60" s="54">
        <f>SUM(H60:H62,J60:J62,L60:L62,M60:M62)</f>
        <v>10000</v>
      </c>
      <c r="H60" s="54">
        <v>10000</v>
      </c>
      <c r="I60" s="10">
        <v>1</v>
      </c>
      <c r="J60" s="24"/>
      <c r="K60" s="21" t="s">
        <v>50</v>
      </c>
      <c r="L60" s="24"/>
      <c r="M60" s="26"/>
      <c r="N60" s="16"/>
    </row>
    <row r="61" spans="1:14" ht="18" customHeight="1">
      <c r="A61" s="58"/>
      <c r="B61" s="61"/>
      <c r="C61" s="61"/>
      <c r="D61" s="58"/>
      <c r="E61" s="52"/>
      <c r="F61" s="55"/>
      <c r="G61" s="55"/>
      <c r="H61" s="55"/>
      <c r="I61" s="11">
        <v>2</v>
      </c>
      <c r="J61" s="17"/>
      <c r="K61" s="22" t="s">
        <v>51</v>
      </c>
      <c r="L61" s="17"/>
      <c r="M61" s="27"/>
      <c r="N61" s="15" t="s">
        <v>37</v>
      </c>
    </row>
    <row r="62" spans="1:14" ht="18" customHeight="1">
      <c r="A62" s="59"/>
      <c r="B62" s="62"/>
      <c r="C62" s="62"/>
      <c r="D62" s="59"/>
      <c r="E62" s="53"/>
      <c r="F62" s="56"/>
      <c r="G62" s="56"/>
      <c r="H62" s="56"/>
      <c r="I62" s="12">
        <v>3</v>
      </c>
      <c r="J62" s="25"/>
      <c r="K62" s="23" t="s">
        <v>52</v>
      </c>
      <c r="L62" s="29"/>
      <c r="M62" s="28"/>
      <c r="N62" s="14"/>
    </row>
    <row r="63" spans="1:14" ht="18" customHeight="1">
      <c r="A63" s="57">
        <v>18</v>
      </c>
      <c r="B63" s="60">
        <v>754</v>
      </c>
      <c r="C63" s="60">
        <v>75412</v>
      </c>
      <c r="D63" s="57">
        <v>6050</v>
      </c>
      <c r="E63" s="51" t="s">
        <v>68</v>
      </c>
      <c r="F63" s="54">
        <v>65000</v>
      </c>
      <c r="G63" s="54">
        <f>SUM(H63:H65,J63:J65,L63:L65,M63:M65)</f>
        <v>43000</v>
      </c>
      <c r="H63" s="54">
        <v>43000</v>
      </c>
      <c r="I63" s="10">
        <v>1</v>
      </c>
      <c r="J63" s="24"/>
      <c r="K63" s="21" t="s">
        <v>50</v>
      </c>
      <c r="L63" s="24"/>
      <c r="M63" s="26"/>
      <c r="N63" s="16"/>
    </row>
    <row r="64" spans="1:14" ht="18" customHeight="1">
      <c r="A64" s="58"/>
      <c r="B64" s="61"/>
      <c r="C64" s="61"/>
      <c r="D64" s="58"/>
      <c r="E64" s="52"/>
      <c r="F64" s="55"/>
      <c r="G64" s="55"/>
      <c r="H64" s="55"/>
      <c r="I64" s="11">
        <v>2</v>
      </c>
      <c r="J64" s="17"/>
      <c r="K64" s="22" t="s">
        <v>51</v>
      </c>
      <c r="L64" s="17"/>
      <c r="M64" s="27"/>
      <c r="N64" s="15" t="s">
        <v>37</v>
      </c>
    </row>
    <row r="65" spans="1:14" ht="18" customHeight="1">
      <c r="A65" s="59"/>
      <c r="B65" s="62"/>
      <c r="C65" s="62"/>
      <c r="D65" s="59"/>
      <c r="E65" s="53"/>
      <c r="F65" s="56"/>
      <c r="G65" s="56"/>
      <c r="H65" s="56"/>
      <c r="I65" s="12">
        <v>3</v>
      </c>
      <c r="J65" s="25"/>
      <c r="K65" s="23" t="s">
        <v>52</v>
      </c>
      <c r="L65" s="29"/>
      <c r="M65" s="28"/>
      <c r="N65" s="14"/>
    </row>
    <row r="66" spans="1:14" ht="18" customHeight="1">
      <c r="A66" s="57">
        <v>19</v>
      </c>
      <c r="B66" s="60">
        <v>754</v>
      </c>
      <c r="C66" s="60">
        <v>75412</v>
      </c>
      <c r="D66" s="57">
        <v>6060</v>
      </c>
      <c r="E66" s="51" t="s">
        <v>74</v>
      </c>
      <c r="F66" s="54">
        <v>150000</v>
      </c>
      <c r="G66" s="54">
        <f>SUM(H66:H68,J66:J68,L66:L68,M66:M68)</f>
        <v>150000</v>
      </c>
      <c r="H66" s="54">
        <v>15000</v>
      </c>
      <c r="I66" s="10">
        <v>1</v>
      </c>
      <c r="J66" s="24"/>
      <c r="K66" s="21" t="s">
        <v>50</v>
      </c>
      <c r="L66" s="24"/>
      <c r="M66" s="26"/>
      <c r="N66" s="16"/>
    </row>
    <row r="67" spans="1:14" ht="18" customHeight="1">
      <c r="A67" s="58"/>
      <c r="B67" s="61"/>
      <c r="C67" s="61"/>
      <c r="D67" s="58"/>
      <c r="E67" s="52"/>
      <c r="F67" s="55"/>
      <c r="G67" s="55"/>
      <c r="H67" s="55"/>
      <c r="I67" s="11">
        <v>2</v>
      </c>
      <c r="J67" s="17">
        <v>135000</v>
      </c>
      <c r="K67" s="22" t="s">
        <v>51</v>
      </c>
      <c r="L67" s="17"/>
      <c r="M67" s="27"/>
      <c r="N67" s="15" t="s">
        <v>37</v>
      </c>
    </row>
    <row r="68" spans="1:14" ht="18" customHeight="1">
      <c r="A68" s="59"/>
      <c r="B68" s="62"/>
      <c r="C68" s="62"/>
      <c r="D68" s="59"/>
      <c r="E68" s="53"/>
      <c r="F68" s="56"/>
      <c r="G68" s="56"/>
      <c r="H68" s="56"/>
      <c r="I68" s="12">
        <v>3</v>
      </c>
      <c r="J68" s="25"/>
      <c r="K68" s="23" t="s">
        <v>52</v>
      </c>
      <c r="L68" s="29"/>
      <c r="M68" s="28"/>
      <c r="N68" s="14"/>
    </row>
    <row r="69" spans="1:14" ht="18" customHeight="1">
      <c r="A69" s="57">
        <v>20</v>
      </c>
      <c r="B69" s="60">
        <v>801</v>
      </c>
      <c r="C69" s="60">
        <v>80101</v>
      </c>
      <c r="D69" s="57">
        <v>6050</v>
      </c>
      <c r="E69" s="51" t="s">
        <v>84</v>
      </c>
      <c r="F69" s="54">
        <f>29280+G69</f>
        <v>37280</v>
      </c>
      <c r="G69" s="54">
        <f>SUM(H69:H71,J69:J71,L69:L71,M69:M71)</f>
        <v>8000</v>
      </c>
      <c r="H69" s="54">
        <v>8000</v>
      </c>
      <c r="I69" s="10">
        <v>1</v>
      </c>
      <c r="J69" s="24"/>
      <c r="K69" s="21" t="s">
        <v>50</v>
      </c>
      <c r="L69" s="24"/>
      <c r="M69" s="26"/>
      <c r="N69" s="16"/>
    </row>
    <row r="70" spans="1:14" ht="18" customHeight="1">
      <c r="A70" s="58"/>
      <c r="B70" s="61"/>
      <c r="C70" s="61"/>
      <c r="D70" s="58"/>
      <c r="E70" s="52"/>
      <c r="F70" s="55"/>
      <c r="G70" s="55"/>
      <c r="H70" s="55"/>
      <c r="I70" s="11">
        <v>2</v>
      </c>
      <c r="J70" s="17"/>
      <c r="K70" s="22" t="s">
        <v>51</v>
      </c>
      <c r="L70" s="17"/>
      <c r="M70" s="27"/>
      <c r="N70" s="15" t="s">
        <v>37</v>
      </c>
    </row>
    <row r="71" spans="1:14" ht="18" customHeight="1">
      <c r="A71" s="59"/>
      <c r="B71" s="62"/>
      <c r="C71" s="62"/>
      <c r="D71" s="59"/>
      <c r="E71" s="53"/>
      <c r="F71" s="56"/>
      <c r="G71" s="56"/>
      <c r="H71" s="56"/>
      <c r="I71" s="12">
        <v>3</v>
      </c>
      <c r="J71" s="25"/>
      <c r="K71" s="23" t="s">
        <v>52</v>
      </c>
      <c r="L71" s="29"/>
      <c r="M71" s="28"/>
      <c r="N71" s="14"/>
    </row>
    <row r="72" spans="1:14" ht="18" customHeight="1">
      <c r="A72" s="57">
        <v>21</v>
      </c>
      <c r="B72" s="60" t="s">
        <v>7</v>
      </c>
      <c r="C72" s="60">
        <v>80101</v>
      </c>
      <c r="D72" s="57">
        <v>6050</v>
      </c>
      <c r="E72" s="51" t="s">
        <v>75</v>
      </c>
      <c r="F72" s="54">
        <v>40000</v>
      </c>
      <c r="G72" s="54">
        <f>SUM(H72:H74,J72:J74,L72:L74,M72:M74)</f>
        <v>40000</v>
      </c>
      <c r="H72" s="54">
        <v>40000</v>
      </c>
      <c r="I72" s="10">
        <v>1</v>
      </c>
      <c r="J72" s="24"/>
      <c r="K72" s="21" t="s">
        <v>50</v>
      </c>
      <c r="L72" s="24"/>
      <c r="M72" s="26"/>
      <c r="N72" s="16"/>
    </row>
    <row r="73" spans="1:14" ht="18" customHeight="1">
      <c r="A73" s="58"/>
      <c r="B73" s="61"/>
      <c r="C73" s="61"/>
      <c r="D73" s="58"/>
      <c r="E73" s="52"/>
      <c r="F73" s="55"/>
      <c r="G73" s="55"/>
      <c r="H73" s="55"/>
      <c r="I73" s="11">
        <v>2</v>
      </c>
      <c r="J73" s="17"/>
      <c r="K73" s="22" t="s">
        <v>51</v>
      </c>
      <c r="L73" s="17"/>
      <c r="M73" s="27"/>
      <c r="N73" s="15" t="s">
        <v>37</v>
      </c>
    </row>
    <row r="74" spans="1:14" ht="18" customHeight="1">
      <c r="A74" s="59"/>
      <c r="B74" s="62"/>
      <c r="C74" s="62"/>
      <c r="D74" s="59"/>
      <c r="E74" s="53"/>
      <c r="F74" s="56"/>
      <c r="G74" s="56"/>
      <c r="H74" s="56"/>
      <c r="I74" s="12">
        <v>3</v>
      </c>
      <c r="J74" s="25"/>
      <c r="K74" s="23" t="s">
        <v>52</v>
      </c>
      <c r="L74" s="29"/>
      <c r="M74" s="28"/>
      <c r="N74" s="14"/>
    </row>
    <row r="75" spans="1:14" ht="18" customHeight="1">
      <c r="A75" s="57">
        <v>22</v>
      </c>
      <c r="B75" s="60" t="s">
        <v>7</v>
      </c>
      <c r="C75" s="60">
        <v>80101</v>
      </c>
      <c r="D75" s="57">
        <v>6050</v>
      </c>
      <c r="E75" s="51" t="s">
        <v>86</v>
      </c>
      <c r="F75" s="54">
        <f>49009+G75</f>
        <v>104009</v>
      </c>
      <c r="G75" s="54">
        <f>SUM(H75:H77,J75:J77,L75:L77,M75:M77)</f>
        <v>55000</v>
      </c>
      <c r="H75" s="54">
        <v>55000</v>
      </c>
      <c r="I75" s="10">
        <v>1</v>
      </c>
      <c r="J75" s="24"/>
      <c r="K75" s="21" t="s">
        <v>50</v>
      </c>
      <c r="L75" s="24"/>
      <c r="M75" s="26"/>
      <c r="N75" s="16"/>
    </row>
    <row r="76" spans="1:14" ht="18" customHeight="1">
      <c r="A76" s="58"/>
      <c r="B76" s="61"/>
      <c r="C76" s="61"/>
      <c r="D76" s="58"/>
      <c r="E76" s="52"/>
      <c r="F76" s="55"/>
      <c r="G76" s="55"/>
      <c r="H76" s="55"/>
      <c r="I76" s="11">
        <v>2</v>
      </c>
      <c r="J76" s="17"/>
      <c r="K76" s="22" t="s">
        <v>51</v>
      </c>
      <c r="L76" s="17"/>
      <c r="M76" s="27"/>
      <c r="N76" s="15" t="s">
        <v>37</v>
      </c>
    </row>
    <row r="77" spans="1:14" ht="18" customHeight="1">
      <c r="A77" s="59"/>
      <c r="B77" s="62"/>
      <c r="C77" s="62"/>
      <c r="D77" s="59"/>
      <c r="E77" s="53"/>
      <c r="F77" s="56"/>
      <c r="G77" s="56"/>
      <c r="H77" s="56"/>
      <c r="I77" s="12">
        <v>3</v>
      </c>
      <c r="J77" s="25"/>
      <c r="K77" s="23" t="s">
        <v>52</v>
      </c>
      <c r="L77" s="29"/>
      <c r="M77" s="28"/>
      <c r="N77" s="14"/>
    </row>
    <row r="78" spans="1:14" ht="18" customHeight="1">
      <c r="A78" s="57">
        <v>23</v>
      </c>
      <c r="B78" s="60" t="s">
        <v>7</v>
      </c>
      <c r="C78" s="60">
        <v>80101</v>
      </c>
      <c r="D78" s="57">
        <v>6060</v>
      </c>
      <c r="E78" s="51" t="s">
        <v>95</v>
      </c>
      <c r="F78" s="54">
        <v>17000</v>
      </c>
      <c r="G78" s="54">
        <f>SUM(H78:H80,J78:J80,L78:L80,M78:M80)</f>
        <v>17000</v>
      </c>
      <c r="H78" s="54">
        <v>17000</v>
      </c>
      <c r="I78" s="10">
        <v>1</v>
      </c>
      <c r="J78" s="24"/>
      <c r="K78" s="21" t="s">
        <v>50</v>
      </c>
      <c r="L78" s="24"/>
      <c r="M78" s="26"/>
      <c r="N78" s="16"/>
    </row>
    <row r="79" spans="1:14" ht="18" customHeight="1">
      <c r="A79" s="58"/>
      <c r="B79" s="61"/>
      <c r="C79" s="61"/>
      <c r="D79" s="58"/>
      <c r="E79" s="52"/>
      <c r="F79" s="55"/>
      <c r="G79" s="55"/>
      <c r="H79" s="55"/>
      <c r="I79" s="11">
        <v>2</v>
      </c>
      <c r="J79" s="17"/>
      <c r="K79" s="22" t="s">
        <v>51</v>
      </c>
      <c r="L79" s="17"/>
      <c r="M79" s="27"/>
      <c r="N79" s="15" t="s">
        <v>37</v>
      </c>
    </row>
    <row r="80" spans="1:14" ht="18" customHeight="1">
      <c r="A80" s="59"/>
      <c r="B80" s="62"/>
      <c r="C80" s="62"/>
      <c r="D80" s="59"/>
      <c r="E80" s="53"/>
      <c r="F80" s="56"/>
      <c r="G80" s="56"/>
      <c r="H80" s="56"/>
      <c r="I80" s="12">
        <v>3</v>
      </c>
      <c r="J80" s="25"/>
      <c r="K80" s="23" t="s">
        <v>52</v>
      </c>
      <c r="L80" s="29"/>
      <c r="M80" s="28"/>
      <c r="N80" s="14"/>
    </row>
    <row r="81" spans="1:14" ht="21.75" customHeight="1">
      <c r="A81" s="57">
        <v>24</v>
      </c>
      <c r="B81" s="60" t="s">
        <v>7</v>
      </c>
      <c r="C81" s="60" t="s">
        <v>8</v>
      </c>
      <c r="D81" s="57">
        <v>6050</v>
      </c>
      <c r="E81" s="51" t="s">
        <v>94</v>
      </c>
      <c r="F81" s="54">
        <f>19520+7320+G81</f>
        <v>46840</v>
      </c>
      <c r="G81" s="54">
        <f>SUM(H81:H83,J81:J83,L81:L83,M81:M83)</f>
        <v>20000</v>
      </c>
      <c r="H81" s="54">
        <v>20000</v>
      </c>
      <c r="I81" s="10">
        <v>1</v>
      </c>
      <c r="J81" s="24"/>
      <c r="K81" s="21" t="s">
        <v>50</v>
      </c>
      <c r="L81" s="24"/>
      <c r="M81" s="26"/>
      <c r="N81" s="16"/>
    </row>
    <row r="82" spans="1:14" ht="21.75" customHeight="1">
      <c r="A82" s="58"/>
      <c r="B82" s="61"/>
      <c r="C82" s="61"/>
      <c r="D82" s="58"/>
      <c r="E82" s="52"/>
      <c r="F82" s="55"/>
      <c r="G82" s="55"/>
      <c r="H82" s="55"/>
      <c r="I82" s="11">
        <v>2</v>
      </c>
      <c r="J82" s="17"/>
      <c r="K82" s="22" t="s">
        <v>51</v>
      </c>
      <c r="L82" s="17"/>
      <c r="M82" s="27"/>
      <c r="N82" s="15" t="s">
        <v>37</v>
      </c>
    </row>
    <row r="83" spans="1:15" ht="21.75" customHeight="1">
      <c r="A83" s="59"/>
      <c r="B83" s="62"/>
      <c r="C83" s="62"/>
      <c r="D83" s="59"/>
      <c r="E83" s="53"/>
      <c r="F83" s="56"/>
      <c r="G83" s="56"/>
      <c r="H83" s="56"/>
      <c r="I83" s="12">
        <v>3</v>
      </c>
      <c r="J83" s="25"/>
      <c r="K83" s="23" t="s">
        <v>52</v>
      </c>
      <c r="L83" s="29"/>
      <c r="M83" s="28"/>
      <c r="N83" s="14"/>
      <c r="O83" s="33">
        <f>SUM(G69:G83)</f>
        <v>140000</v>
      </c>
    </row>
    <row r="84" spans="1:15" ht="21.75" customHeight="1">
      <c r="A84" s="57">
        <v>25</v>
      </c>
      <c r="B84" s="60" t="s">
        <v>7</v>
      </c>
      <c r="C84" s="60" t="s">
        <v>8</v>
      </c>
      <c r="D84" s="57">
        <v>6060</v>
      </c>
      <c r="E84" s="51" t="s">
        <v>79</v>
      </c>
      <c r="F84" s="54">
        <v>10000</v>
      </c>
      <c r="G84" s="54">
        <f>SUM(H84:H86,J84:J86,L84:L86,M84:M86)</f>
        <v>10000</v>
      </c>
      <c r="H84" s="54">
        <v>10000</v>
      </c>
      <c r="I84" s="10">
        <v>1</v>
      </c>
      <c r="J84" s="24"/>
      <c r="K84" s="21" t="s">
        <v>50</v>
      </c>
      <c r="L84" s="24"/>
      <c r="M84" s="26"/>
      <c r="N84" s="16"/>
      <c r="O84" s="33"/>
    </row>
    <row r="85" spans="1:15" ht="21.75" customHeight="1">
      <c r="A85" s="58"/>
      <c r="B85" s="61"/>
      <c r="C85" s="61"/>
      <c r="D85" s="58"/>
      <c r="E85" s="52"/>
      <c r="F85" s="55"/>
      <c r="G85" s="55"/>
      <c r="H85" s="55"/>
      <c r="I85" s="11">
        <v>2</v>
      </c>
      <c r="J85" s="17"/>
      <c r="K85" s="22" t="s">
        <v>51</v>
      </c>
      <c r="L85" s="17"/>
      <c r="M85" s="27"/>
      <c r="N85" s="15" t="s">
        <v>37</v>
      </c>
      <c r="O85" s="33"/>
    </row>
    <row r="86" spans="1:15" ht="21.75" customHeight="1">
      <c r="A86" s="59"/>
      <c r="B86" s="62"/>
      <c r="C86" s="62"/>
      <c r="D86" s="59"/>
      <c r="E86" s="53"/>
      <c r="F86" s="56"/>
      <c r="G86" s="56"/>
      <c r="H86" s="56"/>
      <c r="I86" s="12">
        <v>3</v>
      </c>
      <c r="J86" s="25"/>
      <c r="K86" s="23" t="s">
        <v>52</v>
      </c>
      <c r="L86" s="29"/>
      <c r="M86" s="28"/>
      <c r="N86" s="14"/>
      <c r="O86" s="33"/>
    </row>
    <row r="87" spans="1:15" ht="21.75" customHeight="1">
      <c r="A87" s="57">
        <v>26</v>
      </c>
      <c r="B87" s="60" t="s">
        <v>7</v>
      </c>
      <c r="C87" s="60" t="s">
        <v>87</v>
      </c>
      <c r="D87" s="57">
        <v>6050</v>
      </c>
      <c r="E87" s="51" t="s">
        <v>88</v>
      </c>
      <c r="F87" s="54">
        <f>74480+G87</f>
        <v>82480</v>
      </c>
      <c r="G87" s="54">
        <f>SUM(H87:H89,J87:J89,L87:L89,M87:M89)</f>
        <v>8000</v>
      </c>
      <c r="H87" s="54">
        <v>8000</v>
      </c>
      <c r="I87" s="10">
        <v>1</v>
      </c>
      <c r="J87" s="24"/>
      <c r="K87" s="21" t="s">
        <v>50</v>
      </c>
      <c r="L87" s="24"/>
      <c r="M87" s="26"/>
      <c r="N87" s="16"/>
      <c r="O87" s="33"/>
    </row>
    <row r="88" spans="1:15" ht="21.75" customHeight="1">
      <c r="A88" s="58"/>
      <c r="B88" s="61"/>
      <c r="C88" s="61"/>
      <c r="D88" s="58"/>
      <c r="E88" s="52"/>
      <c r="F88" s="55"/>
      <c r="G88" s="55"/>
      <c r="H88" s="55"/>
      <c r="I88" s="11">
        <v>2</v>
      </c>
      <c r="J88" s="17"/>
      <c r="K88" s="22" t="s">
        <v>51</v>
      </c>
      <c r="L88" s="17"/>
      <c r="M88" s="27"/>
      <c r="N88" s="15" t="s">
        <v>37</v>
      </c>
      <c r="O88" s="33"/>
    </row>
    <row r="89" spans="1:15" ht="21.75" customHeight="1">
      <c r="A89" s="59"/>
      <c r="B89" s="62"/>
      <c r="C89" s="62"/>
      <c r="D89" s="59"/>
      <c r="E89" s="53"/>
      <c r="F89" s="56"/>
      <c r="G89" s="56"/>
      <c r="H89" s="56"/>
      <c r="I89" s="12">
        <v>3</v>
      </c>
      <c r="J89" s="25"/>
      <c r="K89" s="23" t="s">
        <v>52</v>
      </c>
      <c r="L89" s="29"/>
      <c r="M89" s="28"/>
      <c r="N89" s="14"/>
      <c r="O89" s="33"/>
    </row>
    <row r="90" spans="1:15" ht="21.75" customHeight="1">
      <c r="A90" s="57">
        <v>27</v>
      </c>
      <c r="B90" s="60" t="s">
        <v>7</v>
      </c>
      <c r="C90" s="60" t="s">
        <v>76</v>
      </c>
      <c r="D90" s="57">
        <v>6050</v>
      </c>
      <c r="E90" s="51" t="s">
        <v>85</v>
      </c>
      <c r="F90" s="54">
        <f>19520+7320+G90</f>
        <v>46840</v>
      </c>
      <c r="G90" s="54">
        <f>SUM(H90:H92,J90:J92,L90:L92,M90:M92)</f>
        <v>20000</v>
      </c>
      <c r="H90" s="54">
        <v>20000</v>
      </c>
      <c r="I90" s="10">
        <v>1</v>
      </c>
      <c r="J90" s="24"/>
      <c r="K90" s="21" t="s">
        <v>50</v>
      </c>
      <c r="L90" s="24"/>
      <c r="M90" s="26"/>
      <c r="N90" s="16"/>
      <c r="O90" s="33"/>
    </row>
    <row r="91" spans="1:15" ht="21.75" customHeight="1">
      <c r="A91" s="58"/>
      <c r="B91" s="61"/>
      <c r="C91" s="61"/>
      <c r="D91" s="58"/>
      <c r="E91" s="52"/>
      <c r="F91" s="55"/>
      <c r="G91" s="55"/>
      <c r="H91" s="55"/>
      <c r="I91" s="11">
        <v>2</v>
      </c>
      <c r="J91" s="17"/>
      <c r="K91" s="22" t="s">
        <v>51</v>
      </c>
      <c r="L91" s="17"/>
      <c r="M91" s="27"/>
      <c r="N91" s="15" t="s">
        <v>37</v>
      </c>
      <c r="O91" s="33"/>
    </row>
    <row r="92" spans="1:15" ht="21.75" customHeight="1">
      <c r="A92" s="59"/>
      <c r="B92" s="62"/>
      <c r="C92" s="62"/>
      <c r="D92" s="59"/>
      <c r="E92" s="53"/>
      <c r="F92" s="56"/>
      <c r="G92" s="56"/>
      <c r="H92" s="56"/>
      <c r="I92" s="12">
        <v>3</v>
      </c>
      <c r="J92" s="25"/>
      <c r="K92" s="23" t="s">
        <v>52</v>
      </c>
      <c r="L92" s="29"/>
      <c r="M92" s="28"/>
      <c r="N92" s="14"/>
      <c r="O92" s="33"/>
    </row>
    <row r="93" spans="1:14" ht="18" customHeight="1" hidden="1">
      <c r="A93" s="57"/>
      <c r="B93" s="60"/>
      <c r="C93" s="60"/>
      <c r="D93" s="57"/>
      <c r="E93" s="51"/>
      <c r="F93" s="54"/>
      <c r="G93" s="54">
        <f>SUM(H93:H95,J93:J95,L93:L95,M93:M95)</f>
        <v>0</v>
      </c>
      <c r="H93" s="54"/>
      <c r="I93" s="10">
        <v>1</v>
      </c>
      <c r="J93" s="24"/>
      <c r="K93" s="21" t="s">
        <v>50</v>
      </c>
      <c r="L93" s="24"/>
      <c r="M93" s="26"/>
      <c r="N93" s="16"/>
    </row>
    <row r="94" spans="1:14" ht="18" customHeight="1" hidden="1">
      <c r="A94" s="58"/>
      <c r="B94" s="61"/>
      <c r="C94" s="61"/>
      <c r="D94" s="58"/>
      <c r="E94" s="52"/>
      <c r="F94" s="55"/>
      <c r="G94" s="55"/>
      <c r="H94" s="55"/>
      <c r="I94" s="11">
        <v>2</v>
      </c>
      <c r="J94" s="17"/>
      <c r="K94" s="22" t="s">
        <v>51</v>
      </c>
      <c r="L94" s="17"/>
      <c r="M94" s="27"/>
      <c r="N94" s="15" t="s">
        <v>37</v>
      </c>
    </row>
    <row r="95" spans="1:14" ht="18" customHeight="1" hidden="1">
      <c r="A95" s="59"/>
      <c r="B95" s="62"/>
      <c r="C95" s="62"/>
      <c r="D95" s="59"/>
      <c r="E95" s="53"/>
      <c r="F95" s="56"/>
      <c r="G95" s="56"/>
      <c r="H95" s="56"/>
      <c r="I95" s="12">
        <v>3</v>
      </c>
      <c r="J95" s="25"/>
      <c r="K95" s="23" t="s">
        <v>52</v>
      </c>
      <c r="L95" s="29"/>
      <c r="M95" s="28"/>
      <c r="N95" s="14"/>
    </row>
    <row r="96" spans="1:14" ht="18" customHeight="1" hidden="1">
      <c r="A96" s="57"/>
      <c r="B96" s="60"/>
      <c r="C96" s="60"/>
      <c r="D96" s="57"/>
      <c r="E96" s="51"/>
      <c r="F96" s="54"/>
      <c r="G96" s="54">
        <f>SUM(H96:H98,J96:J98,L96:L98,M96:M98)</f>
        <v>0</v>
      </c>
      <c r="H96" s="54"/>
      <c r="I96" s="10">
        <v>1</v>
      </c>
      <c r="J96" s="24"/>
      <c r="K96" s="21" t="s">
        <v>50</v>
      </c>
      <c r="L96" s="24"/>
      <c r="M96" s="26"/>
      <c r="N96" s="16"/>
    </row>
    <row r="97" spans="1:14" ht="18" customHeight="1" hidden="1">
      <c r="A97" s="58"/>
      <c r="B97" s="61"/>
      <c r="C97" s="61"/>
      <c r="D97" s="58"/>
      <c r="E97" s="52"/>
      <c r="F97" s="55"/>
      <c r="G97" s="55"/>
      <c r="H97" s="55"/>
      <c r="I97" s="11">
        <v>2</v>
      </c>
      <c r="J97" s="17"/>
      <c r="K97" s="22" t="s">
        <v>51</v>
      </c>
      <c r="L97" s="17"/>
      <c r="M97" s="27"/>
      <c r="N97" s="15" t="s">
        <v>37</v>
      </c>
    </row>
    <row r="98" spans="1:14" ht="18" customHeight="1" hidden="1">
      <c r="A98" s="59"/>
      <c r="B98" s="62"/>
      <c r="C98" s="62"/>
      <c r="D98" s="59"/>
      <c r="E98" s="53"/>
      <c r="F98" s="56"/>
      <c r="G98" s="56"/>
      <c r="H98" s="56"/>
      <c r="I98" s="12">
        <v>3</v>
      </c>
      <c r="J98" s="25"/>
      <c r="K98" s="23" t="s">
        <v>52</v>
      </c>
      <c r="L98" s="29"/>
      <c r="M98" s="28"/>
      <c r="N98" s="14"/>
    </row>
    <row r="99" spans="1:14" ht="18" customHeight="1" hidden="1">
      <c r="A99" s="57"/>
      <c r="B99" s="60"/>
      <c r="C99" s="60"/>
      <c r="D99" s="57"/>
      <c r="E99" s="51"/>
      <c r="F99" s="54"/>
      <c r="G99" s="54"/>
      <c r="H99" s="54"/>
      <c r="I99" s="10">
        <v>1</v>
      </c>
      <c r="J99" s="24"/>
      <c r="K99" s="21" t="s">
        <v>50</v>
      </c>
      <c r="L99" s="24"/>
      <c r="M99" s="26"/>
      <c r="N99" s="16"/>
    </row>
    <row r="100" spans="1:14" ht="18" customHeight="1" hidden="1">
      <c r="A100" s="58"/>
      <c r="B100" s="61"/>
      <c r="C100" s="61"/>
      <c r="D100" s="58"/>
      <c r="E100" s="52"/>
      <c r="F100" s="55"/>
      <c r="G100" s="55"/>
      <c r="H100" s="55"/>
      <c r="I100" s="11">
        <v>2</v>
      </c>
      <c r="J100" s="17"/>
      <c r="K100" s="22" t="s">
        <v>51</v>
      </c>
      <c r="L100" s="17"/>
      <c r="M100" s="27"/>
      <c r="N100" s="15" t="s">
        <v>37</v>
      </c>
    </row>
    <row r="101" spans="1:14" ht="18" customHeight="1" hidden="1">
      <c r="A101" s="59"/>
      <c r="B101" s="62"/>
      <c r="C101" s="62"/>
      <c r="D101" s="59"/>
      <c r="E101" s="53"/>
      <c r="F101" s="56"/>
      <c r="G101" s="56"/>
      <c r="H101" s="56"/>
      <c r="I101" s="12">
        <v>3</v>
      </c>
      <c r="J101" s="25"/>
      <c r="K101" s="23" t="s">
        <v>52</v>
      </c>
      <c r="L101" s="29"/>
      <c r="M101" s="28"/>
      <c r="N101" s="14"/>
    </row>
    <row r="102" spans="1:14" ht="18" customHeight="1">
      <c r="A102" s="57">
        <v>28</v>
      </c>
      <c r="B102" s="60" t="s">
        <v>7</v>
      </c>
      <c r="C102" s="60" t="s">
        <v>76</v>
      </c>
      <c r="D102" s="57">
        <v>6060</v>
      </c>
      <c r="E102" s="51" t="s">
        <v>79</v>
      </c>
      <c r="F102" s="54">
        <v>10000</v>
      </c>
      <c r="G102" s="54">
        <f>SUM(H102:H104,J102:J104,L102:L104,M102:M104)</f>
        <v>10000</v>
      </c>
      <c r="H102" s="54">
        <v>10000</v>
      </c>
      <c r="I102" s="10">
        <v>1</v>
      </c>
      <c r="J102" s="24"/>
      <c r="K102" s="21" t="s">
        <v>50</v>
      </c>
      <c r="L102" s="24"/>
      <c r="M102" s="26"/>
      <c r="N102" s="16"/>
    </row>
    <row r="103" spans="1:14" ht="18" customHeight="1">
      <c r="A103" s="58"/>
      <c r="B103" s="61"/>
      <c r="C103" s="61"/>
      <c r="D103" s="58"/>
      <c r="E103" s="52"/>
      <c r="F103" s="55"/>
      <c r="G103" s="55"/>
      <c r="H103" s="55"/>
      <c r="I103" s="11">
        <v>2</v>
      </c>
      <c r="J103" s="17"/>
      <c r="K103" s="22" t="s">
        <v>51</v>
      </c>
      <c r="L103" s="17"/>
      <c r="M103" s="27"/>
      <c r="N103" s="15" t="s">
        <v>37</v>
      </c>
    </row>
    <row r="104" spans="1:14" ht="18" customHeight="1">
      <c r="A104" s="59"/>
      <c r="B104" s="62"/>
      <c r="C104" s="62"/>
      <c r="D104" s="59"/>
      <c r="E104" s="53"/>
      <c r="F104" s="56"/>
      <c r="G104" s="56"/>
      <c r="H104" s="56"/>
      <c r="I104" s="12">
        <v>3</v>
      </c>
      <c r="J104" s="25"/>
      <c r="K104" s="23" t="s">
        <v>52</v>
      </c>
      <c r="L104" s="29"/>
      <c r="M104" s="28"/>
      <c r="N104" s="14"/>
    </row>
    <row r="105" spans="1:14" ht="18" customHeight="1" hidden="1">
      <c r="A105" s="57" t="s">
        <v>46</v>
      </c>
      <c r="B105" s="60" t="s">
        <v>65</v>
      </c>
      <c r="C105" s="60" t="s">
        <v>69</v>
      </c>
      <c r="D105" s="57">
        <v>606</v>
      </c>
      <c r="E105" s="51" t="s">
        <v>48</v>
      </c>
      <c r="F105" s="54"/>
      <c r="G105" s="54">
        <f>SUM(H105:H107,J105:J107,L105:L107,M105:M107)</f>
        <v>0</v>
      </c>
      <c r="H105" s="54"/>
      <c r="I105" s="10">
        <v>1</v>
      </c>
      <c r="J105" s="24"/>
      <c r="K105" s="21" t="s">
        <v>50</v>
      </c>
      <c r="L105" s="24"/>
      <c r="M105" s="26"/>
      <c r="N105" s="16"/>
    </row>
    <row r="106" spans="1:14" ht="18" customHeight="1" hidden="1">
      <c r="A106" s="58"/>
      <c r="B106" s="61"/>
      <c r="C106" s="61"/>
      <c r="D106" s="58"/>
      <c r="E106" s="52"/>
      <c r="F106" s="55"/>
      <c r="G106" s="55"/>
      <c r="H106" s="55"/>
      <c r="I106" s="11">
        <v>2</v>
      </c>
      <c r="J106" s="17"/>
      <c r="K106" s="22" t="s">
        <v>51</v>
      </c>
      <c r="L106" s="17"/>
      <c r="M106" s="27"/>
      <c r="N106" s="15" t="s">
        <v>37</v>
      </c>
    </row>
    <row r="107" spans="1:14" ht="18" customHeight="1" hidden="1">
      <c r="A107" s="59"/>
      <c r="B107" s="62"/>
      <c r="C107" s="62"/>
      <c r="D107" s="59"/>
      <c r="E107" s="53"/>
      <c r="F107" s="56"/>
      <c r="G107" s="56"/>
      <c r="H107" s="56"/>
      <c r="I107" s="12">
        <v>3</v>
      </c>
      <c r="J107" s="25"/>
      <c r="K107" s="23" t="s">
        <v>52</v>
      </c>
      <c r="L107" s="29"/>
      <c r="M107" s="28"/>
      <c r="N107" s="14"/>
    </row>
    <row r="108" spans="1:14" ht="18" customHeight="1" hidden="1">
      <c r="A108" s="57" t="s">
        <v>47</v>
      </c>
      <c r="B108" s="60" t="s">
        <v>65</v>
      </c>
      <c r="C108" s="60" t="s">
        <v>66</v>
      </c>
      <c r="D108" s="57">
        <v>606</v>
      </c>
      <c r="E108" s="51" t="s">
        <v>67</v>
      </c>
      <c r="F108" s="54"/>
      <c r="G108" s="54">
        <f>SUM(H108:H110,J108:J110,L108:L110,M108:M110)</f>
        <v>0</v>
      </c>
      <c r="H108" s="54"/>
      <c r="I108" s="10">
        <v>1</v>
      </c>
      <c r="J108" s="24"/>
      <c r="K108" s="21" t="s">
        <v>50</v>
      </c>
      <c r="L108" s="24"/>
      <c r="M108" s="26"/>
      <c r="N108" s="16"/>
    </row>
    <row r="109" spans="1:14" ht="18" customHeight="1" hidden="1">
      <c r="A109" s="58"/>
      <c r="B109" s="61"/>
      <c r="C109" s="61"/>
      <c r="D109" s="58"/>
      <c r="E109" s="52"/>
      <c r="F109" s="55"/>
      <c r="G109" s="55"/>
      <c r="H109" s="55"/>
      <c r="I109" s="11">
        <v>2</v>
      </c>
      <c r="J109" s="17"/>
      <c r="K109" s="22" t="s">
        <v>51</v>
      </c>
      <c r="L109" s="17"/>
      <c r="M109" s="27"/>
      <c r="N109" s="15" t="s">
        <v>37</v>
      </c>
    </row>
    <row r="110" spans="1:14" ht="18" customHeight="1" hidden="1">
      <c r="A110" s="59"/>
      <c r="B110" s="62"/>
      <c r="C110" s="62"/>
      <c r="D110" s="59"/>
      <c r="E110" s="53"/>
      <c r="F110" s="56"/>
      <c r="G110" s="56"/>
      <c r="H110" s="56"/>
      <c r="I110" s="12">
        <v>3</v>
      </c>
      <c r="J110" s="25"/>
      <c r="K110" s="23" t="s">
        <v>52</v>
      </c>
      <c r="L110" s="29"/>
      <c r="M110" s="28"/>
      <c r="N110" s="14"/>
    </row>
    <row r="111" spans="1:14" ht="18" customHeight="1">
      <c r="A111" s="57">
        <v>29</v>
      </c>
      <c r="B111" s="60" t="s">
        <v>7</v>
      </c>
      <c r="C111" s="60" t="s">
        <v>82</v>
      </c>
      <c r="D111" s="50">
        <v>6068</v>
      </c>
      <c r="E111" s="51" t="s">
        <v>97</v>
      </c>
      <c r="F111" s="54">
        <v>4000</v>
      </c>
      <c r="G111" s="54">
        <f>SUM(H111:H113,J111:J113,L111:L113,M111:M113)</f>
        <v>4000</v>
      </c>
      <c r="H111" s="54"/>
      <c r="I111" s="10">
        <v>1</v>
      </c>
      <c r="J111" s="24"/>
      <c r="K111" s="21" t="s">
        <v>50</v>
      </c>
      <c r="L111" s="24"/>
      <c r="M111" s="26"/>
      <c r="N111" s="16"/>
    </row>
    <row r="112" spans="1:14" ht="18" customHeight="1">
      <c r="A112" s="58"/>
      <c r="B112" s="61"/>
      <c r="C112" s="61"/>
      <c r="D112" s="48">
        <v>6069</v>
      </c>
      <c r="E112" s="52"/>
      <c r="F112" s="55"/>
      <c r="G112" s="55"/>
      <c r="H112" s="55"/>
      <c r="I112" s="11">
        <v>2</v>
      </c>
      <c r="J112" s="17"/>
      <c r="K112" s="22" t="s">
        <v>51</v>
      </c>
      <c r="L112" s="17"/>
      <c r="M112" s="27">
        <v>4000</v>
      </c>
      <c r="N112" s="15" t="s">
        <v>37</v>
      </c>
    </row>
    <row r="113" spans="1:14" ht="18" customHeight="1">
      <c r="A113" s="59"/>
      <c r="B113" s="62"/>
      <c r="C113" s="62"/>
      <c r="D113" s="49"/>
      <c r="E113" s="53"/>
      <c r="F113" s="56"/>
      <c r="G113" s="56"/>
      <c r="H113" s="56"/>
      <c r="I113" s="12">
        <v>3</v>
      </c>
      <c r="J113" s="25"/>
      <c r="K113" s="23" t="s">
        <v>52</v>
      </c>
      <c r="L113" s="29"/>
      <c r="M113" s="28"/>
      <c r="N113" s="14"/>
    </row>
    <row r="114" spans="1:14" ht="18" customHeight="1">
      <c r="A114" s="57">
        <v>30</v>
      </c>
      <c r="B114" s="60" t="s">
        <v>65</v>
      </c>
      <c r="C114" s="60" t="s">
        <v>69</v>
      </c>
      <c r="D114" s="50" t="s">
        <v>99</v>
      </c>
      <c r="E114" s="51" t="s">
        <v>98</v>
      </c>
      <c r="F114" s="54">
        <v>4000</v>
      </c>
      <c r="G114" s="54">
        <f>SUM(H114:H116,J114:J116,L114:L116,M114:M116)</f>
        <v>16040</v>
      </c>
      <c r="H114" s="54"/>
      <c r="I114" s="10">
        <v>1</v>
      </c>
      <c r="J114" s="24"/>
      <c r="K114" s="21" t="s">
        <v>50</v>
      </c>
      <c r="L114" s="24"/>
      <c r="M114" s="26"/>
      <c r="N114" s="16"/>
    </row>
    <row r="115" spans="1:14" ht="18" customHeight="1">
      <c r="A115" s="58"/>
      <c r="B115" s="61"/>
      <c r="C115" s="61"/>
      <c r="D115" s="48">
        <v>6069</v>
      </c>
      <c r="E115" s="52"/>
      <c r="F115" s="55"/>
      <c r="G115" s="55"/>
      <c r="H115" s="55"/>
      <c r="I115" s="11">
        <v>2</v>
      </c>
      <c r="J115" s="17"/>
      <c r="K115" s="22" t="s">
        <v>51</v>
      </c>
      <c r="L115" s="17"/>
      <c r="M115" s="27">
        <v>16040</v>
      </c>
      <c r="N115" s="15" t="s">
        <v>37</v>
      </c>
    </row>
    <row r="116" spans="1:14" ht="18" customHeight="1">
      <c r="A116" s="59"/>
      <c r="B116" s="62"/>
      <c r="C116" s="62"/>
      <c r="D116" s="49"/>
      <c r="E116" s="53"/>
      <c r="F116" s="56"/>
      <c r="G116" s="56"/>
      <c r="H116" s="56"/>
      <c r="I116" s="12">
        <v>3</v>
      </c>
      <c r="J116" s="25"/>
      <c r="K116" s="23" t="s">
        <v>52</v>
      </c>
      <c r="L116" s="29"/>
      <c r="M116" s="28"/>
      <c r="N116" s="14"/>
    </row>
    <row r="117" spans="1:14" ht="18" customHeight="1">
      <c r="A117" s="57">
        <v>31</v>
      </c>
      <c r="B117" s="60" t="s">
        <v>9</v>
      </c>
      <c r="C117" s="60" t="s">
        <v>49</v>
      </c>
      <c r="D117" s="57">
        <v>6050</v>
      </c>
      <c r="E117" s="51" t="s">
        <v>43</v>
      </c>
      <c r="F117" s="54">
        <v>61000</v>
      </c>
      <c r="G117" s="54">
        <f>SUM(H117:H119,J117:J119,L117:L119,M117:M119)</f>
        <v>60000</v>
      </c>
      <c r="H117" s="54">
        <v>60000</v>
      </c>
      <c r="I117" s="10">
        <v>1</v>
      </c>
      <c r="J117" s="24"/>
      <c r="K117" s="21" t="s">
        <v>50</v>
      </c>
      <c r="L117" s="24"/>
      <c r="M117" s="26"/>
      <c r="N117" s="16"/>
    </row>
    <row r="118" spans="1:14" ht="18" customHeight="1">
      <c r="A118" s="58"/>
      <c r="B118" s="61"/>
      <c r="C118" s="61"/>
      <c r="D118" s="58"/>
      <c r="E118" s="52"/>
      <c r="F118" s="55"/>
      <c r="G118" s="55"/>
      <c r="H118" s="55"/>
      <c r="I118" s="11">
        <v>2</v>
      </c>
      <c r="J118" s="17"/>
      <c r="K118" s="22" t="s">
        <v>51</v>
      </c>
      <c r="L118" s="17"/>
      <c r="M118" s="27"/>
      <c r="N118" s="15" t="s">
        <v>37</v>
      </c>
    </row>
    <row r="119" spans="1:14" ht="18" customHeight="1">
      <c r="A119" s="59"/>
      <c r="B119" s="62"/>
      <c r="C119" s="62"/>
      <c r="D119" s="59"/>
      <c r="E119" s="53"/>
      <c r="F119" s="56"/>
      <c r="G119" s="56"/>
      <c r="H119" s="56"/>
      <c r="I119" s="12">
        <v>3</v>
      </c>
      <c r="J119" s="25"/>
      <c r="K119" s="23" t="s">
        <v>52</v>
      </c>
      <c r="L119" s="29"/>
      <c r="M119" s="28"/>
      <c r="N119" s="14"/>
    </row>
    <row r="120" spans="1:14" ht="18" customHeight="1" hidden="1">
      <c r="A120" s="57" t="s">
        <v>53</v>
      </c>
      <c r="B120" s="60" t="s">
        <v>9</v>
      </c>
      <c r="C120" s="60" t="s">
        <v>49</v>
      </c>
      <c r="D120" s="57">
        <v>606</v>
      </c>
      <c r="E120" s="51"/>
      <c r="F120" s="54"/>
      <c r="G120" s="54">
        <f>SUM(H120:H122,J120:J122,L120:L122,M120:M122)</f>
        <v>0</v>
      </c>
      <c r="H120" s="54"/>
      <c r="I120" s="10">
        <v>1</v>
      </c>
      <c r="J120" s="24"/>
      <c r="K120" s="21" t="s">
        <v>50</v>
      </c>
      <c r="L120" s="24"/>
      <c r="M120" s="26"/>
      <c r="N120" s="16"/>
    </row>
    <row r="121" spans="1:14" ht="18" customHeight="1" hidden="1">
      <c r="A121" s="58"/>
      <c r="B121" s="61"/>
      <c r="C121" s="61"/>
      <c r="D121" s="58"/>
      <c r="E121" s="52"/>
      <c r="F121" s="55"/>
      <c r="G121" s="55"/>
      <c r="H121" s="55"/>
      <c r="I121" s="11">
        <v>2</v>
      </c>
      <c r="J121" s="17"/>
      <c r="K121" s="22" t="s">
        <v>51</v>
      </c>
      <c r="L121" s="17"/>
      <c r="M121" s="27"/>
      <c r="N121" s="15" t="s">
        <v>37</v>
      </c>
    </row>
    <row r="122" spans="1:14" ht="18" customHeight="1" hidden="1">
      <c r="A122" s="59"/>
      <c r="B122" s="62"/>
      <c r="C122" s="62"/>
      <c r="D122" s="59"/>
      <c r="E122" s="53"/>
      <c r="F122" s="56"/>
      <c r="G122" s="56"/>
      <c r="H122" s="56"/>
      <c r="I122" s="12">
        <v>3</v>
      </c>
      <c r="J122" s="25"/>
      <c r="K122" s="23" t="s">
        <v>52</v>
      </c>
      <c r="L122" s="29"/>
      <c r="M122" s="28"/>
      <c r="N122" s="14"/>
    </row>
    <row r="123" spans="1:14" ht="18" customHeight="1" hidden="1">
      <c r="A123" s="57" t="s">
        <v>54</v>
      </c>
      <c r="B123" s="60" t="s">
        <v>9</v>
      </c>
      <c r="C123" s="60">
        <v>90002</v>
      </c>
      <c r="D123" s="57">
        <v>605</v>
      </c>
      <c r="E123" s="51"/>
      <c r="F123" s="54"/>
      <c r="G123" s="54">
        <f>SUM(H123:H125,J123:J125,L123:L125,M123:M125)</f>
        <v>0</v>
      </c>
      <c r="H123" s="54"/>
      <c r="I123" s="10">
        <v>1</v>
      </c>
      <c r="J123" s="24"/>
      <c r="K123" s="21" t="s">
        <v>50</v>
      </c>
      <c r="L123" s="24"/>
      <c r="M123" s="26"/>
      <c r="N123" s="16"/>
    </row>
    <row r="124" spans="1:14" ht="18" customHeight="1" hidden="1">
      <c r="A124" s="58"/>
      <c r="B124" s="61"/>
      <c r="C124" s="61"/>
      <c r="D124" s="58"/>
      <c r="E124" s="52"/>
      <c r="F124" s="55"/>
      <c r="G124" s="55"/>
      <c r="H124" s="55"/>
      <c r="I124" s="11">
        <v>2</v>
      </c>
      <c r="J124" s="17"/>
      <c r="K124" s="22" t="s">
        <v>51</v>
      </c>
      <c r="L124" s="17"/>
      <c r="M124" s="27"/>
      <c r="N124" s="15" t="s">
        <v>37</v>
      </c>
    </row>
    <row r="125" spans="1:14" ht="18" customHeight="1" hidden="1">
      <c r="A125" s="59"/>
      <c r="B125" s="62"/>
      <c r="C125" s="62"/>
      <c r="D125" s="59"/>
      <c r="E125" s="53"/>
      <c r="F125" s="56"/>
      <c r="G125" s="56"/>
      <c r="H125" s="56"/>
      <c r="I125" s="12">
        <v>3</v>
      </c>
      <c r="J125" s="25"/>
      <c r="K125" s="23" t="s">
        <v>52</v>
      </c>
      <c r="L125" s="29"/>
      <c r="M125" s="28"/>
      <c r="N125" s="14"/>
    </row>
    <row r="126" spans="1:14" ht="18" customHeight="1">
      <c r="A126" s="57">
        <v>32</v>
      </c>
      <c r="B126" s="60" t="s">
        <v>9</v>
      </c>
      <c r="C126" s="60">
        <v>90015</v>
      </c>
      <c r="D126" s="57">
        <v>6050</v>
      </c>
      <c r="E126" s="51" t="s">
        <v>91</v>
      </c>
      <c r="F126" s="54">
        <v>439764</v>
      </c>
      <c r="G126" s="54">
        <f>SUM(H126:H128,J126:J128,L126:L128,M126:M128)</f>
        <v>200000</v>
      </c>
      <c r="H126" s="54">
        <v>200000</v>
      </c>
      <c r="I126" s="10">
        <v>1</v>
      </c>
      <c r="J126" s="24"/>
      <c r="K126" s="21" t="s">
        <v>50</v>
      </c>
      <c r="L126" s="24"/>
      <c r="M126" s="26"/>
      <c r="N126" s="16"/>
    </row>
    <row r="127" spans="1:14" ht="18" customHeight="1">
      <c r="A127" s="58"/>
      <c r="B127" s="61"/>
      <c r="C127" s="61"/>
      <c r="D127" s="58"/>
      <c r="E127" s="52"/>
      <c r="F127" s="55"/>
      <c r="G127" s="55"/>
      <c r="H127" s="55"/>
      <c r="I127" s="11">
        <v>2</v>
      </c>
      <c r="J127" s="17"/>
      <c r="K127" s="22" t="s">
        <v>51</v>
      </c>
      <c r="L127" s="17"/>
      <c r="M127" s="27"/>
      <c r="N127" s="15" t="s">
        <v>37</v>
      </c>
    </row>
    <row r="128" spans="1:14" ht="18" customHeight="1">
      <c r="A128" s="59"/>
      <c r="B128" s="62"/>
      <c r="C128" s="62"/>
      <c r="D128" s="59"/>
      <c r="E128" s="53"/>
      <c r="F128" s="56"/>
      <c r="G128" s="56"/>
      <c r="H128" s="56"/>
      <c r="I128" s="12">
        <v>3</v>
      </c>
      <c r="J128" s="25"/>
      <c r="K128" s="23" t="s">
        <v>52</v>
      </c>
      <c r="L128" s="29"/>
      <c r="M128" s="28"/>
      <c r="N128" s="14"/>
    </row>
    <row r="129" spans="1:14" ht="18" customHeight="1">
      <c r="A129" s="57">
        <v>33</v>
      </c>
      <c r="B129" s="60" t="s">
        <v>83</v>
      </c>
      <c r="C129" s="60" t="s">
        <v>89</v>
      </c>
      <c r="D129" s="57">
        <v>6050</v>
      </c>
      <c r="E129" s="51" t="s">
        <v>90</v>
      </c>
      <c r="F129" s="54">
        <v>15000</v>
      </c>
      <c r="G129" s="54">
        <f>SUM(H129:H131,J129:J131,L129:L131,M129:M131)</f>
        <v>15000</v>
      </c>
      <c r="H129" s="54">
        <v>15000</v>
      </c>
      <c r="I129" s="10">
        <v>1</v>
      </c>
      <c r="J129" s="24"/>
      <c r="K129" s="21" t="s">
        <v>50</v>
      </c>
      <c r="L129" s="24"/>
      <c r="M129" s="26"/>
      <c r="N129" s="16"/>
    </row>
    <row r="130" spans="1:14" ht="18" customHeight="1">
      <c r="A130" s="58"/>
      <c r="B130" s="61"/>
      <c r="C130" s="61"/>
      <c r="D130" s="58"/>
      <c r="E130" s="52"/>
      <c r="F130" s="55"/>
      <c r="G130" s="55"/>
      <c r="H130" s="55"/>
      <c r="I130" s="11">
        <v>2</v>
      </c>
      <c r="J130" s="17"/>
      <c r="K130" s="22" t="s">
        <v>51</v>
      </c>
      <c r="L130" s="17"/>
      <c r="M130" s="27"/>
      <c r="N130" s="15" t="s">
        <v>37</v>
      </c>
    </row>
    <row r="131" spans="1:14" ht="18" customHeight="1">
      <c r="A131" s="59"/>
      <c r="B131" s="62"/>
      <c r="C131" s="62"/>
      <c r="D131" s="59"/>
      <c r="E131" s="53"/>
      <c r="F131" s="56"/>
      <c r="G131" s="56"/>
      <c r="H131" s="56"/>
      <c r="I131" s="12">
        <v>3</v>
      </c>
      <c r="J131" s="25"/>
      <c r="K131" s="23" t="s">
        <v>52</v>
      </c>
      <c r="L131" s="29"/>
      <c r="M131" s="28"/>
      <c r="N131" s="14"/>
    </row>
    <row r="132" spans="1:14" ht="19.5" customHeight="1">
      <c r="A132" s="63" t="s">
        <v>55</v>
      </c>
      <c r="B132" s="64"/>
      <c r="C132" s="64"/>
      <c r="D132" s="64"/>
      <c r="E132" s="65"/>
      <c r="F132" s="69">
        <f>SUM(F9:F128)</f>
        <v>43497669</v>
      </c>
      <c r="G132" s="69">
        <f>SUM(G9:G131)</f>
        <v>8443329</v>
      </c>
      <c r="H132" s="69">
        <f>SUM(H9:H131)</f>
        <v>3312489</v>
      </c>
      <c r="I132" s="37">
        <v>1</v>
      </c>
      <c r="J132" s="47">
        <f>SUMIF($I$9:$I$131,I132,$J$9:$J$131)</f>
        <v>750000</v>
      </c>
      <c r="K132" s="37" t="s">
        <v>50</v>
      </c>
      <c r="L132" s="38">
        <f>SUMIF($K$9:$K$128,K132,$L$9:$L$128)</f>
        <v>0</v>
      </c>
      <c r="M132" s="39"/>
      <c r="N132" s="40"/>
    </row>
    <row r="133" spans="1:14" ht="19.5" customHeight="1">
      <c r="A133" s="63"/>
      <c r="B133" s="64"/>
      <c r="C133" s="64"/>
      <c r="D133" s="64"/>
      <c r="E133" s="65"/>
      <c r="F133" s="69"/>
      <c r="G133" s="69"/>
      <c r="H133" s="69"/>
      <c r="I133" s="35">
        <v>2</v>
      </c>
      <c r="J133" s="47">
        <f>SUMIF($I$9:$I$131,I133,$J$9:$J$131)</f>
        <v>1060800</v>
      </c>
      <c r="K133" s="37" t="s">
        <v>51</v>
      </c>
      <c r="L133" s="38">
        <f>SUMIF($K$9:$K$128,K133,$L$9:$L$128)</f>
        <v>0</v>
      </c>
      <c r="M133" s="41">
        <f>SUM(M9:M128)</f>
        <v>20040</v>
      </c>
      <c r="N133" s="36"/>
    </row>
    <row r="134" spans="1:14" ht="19.5" customHeight="1" thickBot="1">
      <c r="A134" s="66"/>
      <c r="B134" s="67"/>
      <c r="C134" s="67"/>
      <c r="D134" s="67"/>
      <c r="E134" s="68"/>
      <c r="F134" s="70"/>
      <c r="G134" s="70"/>
      <c r="H134" s="70"/>
      <c r="I134" s="42">
        <v>3</v>
      </c>
      <c r="J134" s="47">
        <f>SUMIF($I$9:$I$131,I134,$J$9:$J$131)</f>
        <v>3300000</v>
      </c>
      <c r="K134" s="45" t="s">
        <v>52</v>
      </c>
      <c r="L134" s="38">
        <f>SUMIF($K$9:$K$128,K134,$L$9:$L$128)</f>
        <v>0</v>
      </c>
      <c r="M134" s="43"/>
      <c r="N134" s="44"/>
    </row>
    <row r="135" spans="10:12" ht="12.75">
      <c r="J135" s="2">
        <f>IF(SUM(J132:J134)=SUM(J9:J128),"","BŁĄD")</f>
      </c>
      <c r="L135" s="2">
        <f>IF(SUM(L132:L134)=SUM(L9:L128),"","BŁĄD")</f>
      </c>
    </row>
    <row r="136" ht="12.75">
      <c r="A136" s="2" t="s">
        <v>44</v>
      </c>
    </row>
    <row r="137" spans="1:12" ht="12.75">
      <c r="A137" s="2" t="s">
        <v>58</v>
      </c>
      <c r="L137" s="9" t="s">
        <v>56</v>
      </c>
    </row>
    <row r="138" spans="1:12" ht="12.75">
      <c r="A138" s="2" t="s">
        <v>59</v>
      </c>
      <c r="L138" s="9" t="s">
        <v>61</v>
      </c>
    </row>
    <row r="139" spans="1:12" ht="12.75">
      <c r="A139" s="2" t="s">
        <v>60</v>
      </c>
      <c r="L139" s="9" t="s">
        <v>57</v>
      </c>
    </row>
    <row r="140" spans="1:2" ht="12.75">
      <c r="A140" s="9"/>
      <c r="B140" s="9"/>
    </row>
    <row r="141" spans="1:2" ht="12.75">
      <c r="A141" s="9"/>
      <c r="B141" s="9"/>
    </row>
    <row r="142" spans="1:10" ht="12.75">
      <c r="A142" s="9"/>
      <c r="B142" s="9"/>
      <c r="J142" s="33">
        <f>SUM(J132:J134)</f>
        <v>5110800</v>
      </c>
    </row>
    <row r="143" ht="12.75">
      <c r="E143" s="46">
        <f>SUM(H132,J132:J134,L132:L134,M132:M134)</f>
        <v>8443329</v>
      </c>
    </row>
  </sheetData>
  <sheetProtection/>
  <mergeCells count="345">
    <mergeCell ref="E114:E116"/>
    <mergeCell ref="F114:F116"/>
    <mergeCell ref="G114:G116"/>
    <mergeCell ref="H114:H116"/>
    <mergeCell ref="A114:A116"/>
    <mergeCell ref="B114:B116"/>
    <mergeCell ref="C114:C116"/>
    <mergeCell ref="E75:E77"/>
    <mergeCell ref="A78:A80"/>
    <mergeCell ref="B78:B80"/>
    <mergeCell ref="C78:C80"/>
    <mergeCell ref="D78:D80"/>
    <mergeCell ref="E78:E80"/>
    <mergeCell ref="A93:A95"/>
    <mergeCell ref="A75:A77"/>
    <mergeCell ref="B75:B77"/>
    <mergeCell ref="C75:C77"/>
    <mergeCell ref="D75:D77"/>
    <mergeCell ref="H33:H35"/>
    <mergeCell ref="F75:F77"/>
    <mergeCell ref="G75:G77"/>
    <mergeCell ref="H75:H77"/>
    <mergeCell ref="F60:F62"/>
    <mergeCell ref="G60:G62"/>
    <mergeCell ref="H60:H62"/>
    <mergeCell ref="G66:G68"/>
    <mergeCell ref="H66:H68"/>
    <mergeCell ref="F117:F119"/>
    <mergeCell ref="G117:G119"/>
    <mergeCell ref="H117:H119"/>
    <mergeCell ref="A33:A35"/>
    <mergeCell ref="B33:B35"/>
    <mergeCell ref="C33:C35"/>
    <mergeCell ref="D33:D35"/>
    <mergeCell ref="E33:E35"/>
    <mergeCell ref="F33:F35"/>
    <mergeCell ref="G33:G35"/>
    <mergeCell ref="A117:A119"/>
    <mergeCell ref="B117:B119"/>
    <mergeCell ref="C117:C119"/>
    <mergeCell ref="D117:D119"/>
    <mergeCell ref="A1:N1"/>
    <mergeCell ref="A3:A7"/>
    <mergeCell ref="B3:B7"/>
    <mergeCell ref="C3:C7"/>
    <mergeCell ref="E3:E7"/>
    <mergeCell ref="G3:M3"/>
    <mergeCell ref="N3:N7"/>
    <mergeCell ref="G4:G7"/>
    <mergeCell ref="D3:D7"/>
    <mergeCell ref="F3:F7"/>
    <mergeCell ref="H4:M4"/>
    <mergeCell ref="H5:H7"/>
    <mergeCell ref="M5:M7"/>
    <mergeCell ref="K5:L7"/>
    <mergeCell ref="A9:A11"/>
    <mergeCell ref="B9:B11"/>
    <mergeCell ref="A120:A122"/>
    <mergeCell ref="B120:B122"/>
    <mergeCell ref="A18:A20"/>
    <mergeCell ref="B18:B20"/>
    <mergeCell ref="A27:A29"/>
    <mergeCell ref="B27:B29"/>
    <mergeCell ref="A24:A26"/>
    <mergeCell ref="B24:B26"/>
    <mergeCell ref="C9:C11"/>
    <mergeCell ref="D9:D11"/>
    <mergeCell ref="E9:E11"/>
    <mergeCell ref="F9:F11"/>
    <mergeCell ref="G9:G11"/>
    <mergeCell ref="H9:H11"/>
    <mergeCell ref="I5:J7"/>
    <mergeCell ref="A12:A14"/>
    <mergeCell ref="B12:B14"/>
    <mergeCell ref="C12:C14"/>
    <mergeCell ref="D12:D14"/>
    <mergeCell ref="E12:E14"/>
    <mergeCell ref="F12:F14"/>
    <mergeCell ref="G12:G14"/>
    <mergeCell ref="H12:H14"/>
    <mergeCell ref="A15:A17"/>
    <mergeCell ref="B15:B17"/>
    <mergeCell ref="C15:C17"/>
    <mergeCell ref="D15:D17"/>
    <mergeCell ref="E15:E17"/>
    <mergeCell ref="F15:F17"/>
    <mergeCell ref="G15:G17"/>
    <mergeCell ref="H15:H17"/>
    <mergeCell ref="C18:C20"/>
    <mergeCell ref="D18:D20"/>
    <mergeCell ref="E18:E20"/>
    <mergeCell ref="F18:F20"/>
    <mergeCell ref="G24:G26"/>
    <mergeCell ref="H24:H26"/>
    <mergeCell ref="A21:A23"/>
    <mergeCell ref="B21:B23"/>
    <mergeCell ref="C21:C23"/>
    <mergeCell ref="D21:D23"/>
    <mergeCell ref="G18:G20"/>
    <mergeCell ref="H18:H20"/>
    <mergeCell ref="E21:E23"/>
    <mergeCell ref="F21:F23"/>
    <mergeCell ref="G21:G23"/>
    <mergeCell ref="H21:H23"/>
    <mergeCell ref="G27:G29"/>
    <mergeCell ref="H27:H29"/>
    <mergeCell ref="C24:C26"/>
    <mergeCell ref="D24:D26"/>
    <mergeCell ref="C27:C29"/>
    <mergeCell ref="D27:D29"/>
    <mergeCell ref="E27:E29"/>
    <mergeCell ref="F27:F29"/>
    <mergeCell ref="E24:E26"/>
    <mergeCell ref="F24:F26"/>
    <mergeCell ref="A30:A32"/>
    <mergeCell ref="B30:B32"/>
    <mergeCell ref="C30:C32"/>
    <mergeCell ref="D30:D32"/>
    <mergeCell ref="E30:E32"/>
    <mergeCell ref="F30:F32"/>
    <mergeCell ref="G30:G32"/>
    <mergeCell ref="H30:H32"/>
    <mergeCell ref="A36:A38"/>
    <mergeCell ref="B36:B38"/>
    <mergeCell ref="C36:C38"/>
    <mergeCell ref="D36:D38"/>
    <mergeCell ref="E36:E38"/>
    <mergeCell ref="F36:F38"/>
    <mergeCell ref="G36:G38"/>
    <mergeCell ref="H36:H38"/>
    <mergeCell ref="A39:A41"/>
    <mergeCell ref="B39:B41"/>
    <mergeCell ref="C39:C41"/>
    <mergeCell ref="D39:D41"/>
    <mergeCell ref="E39:E41"/>
    <mergeCell ref="F39:F41"/>
    <mergeCell ref="G39:G41"/>
    <mergeCell ref="H39:H41"/>
    <mergeCell ref="A42:A44"/>
    <mergeCell ref="B42:B44"/>
    <mergeCell ref="C42:C44"/>
    <mergeCell ref="D42:D44"/>
    <mergeCell ref="E42:E44"/>
    <mergeCell ref="F42:F44"/>
    <mergeCell ref="G42:G44"/>
    <mergeCell ref="H42:H44"/>
    <mergeCell ref="A45:A47"/>
    <mergeCell ref="B45:B47"/>
    <mergeCell ref="C45:C47"/>
    <mergeCell ref="D45:D47"/>
    <mergeCell ref="E45:E47"/>
    <mergeCell ref="F45:F47"/>
    <mergeCell ref="G45:G47"/>
    <mergeCell ref="H45:H47"/>
    <mergeCell ref="A48:A50"/>
    <mergeCell ref="B48:B50"/>
    <mergeCell ref="C48:C50"/>
    <mergeCell ref="D48:D50"/>
    <mergeCell ref="E48:E50"/>
    <mergeCell ref="F48:F50"/>
    <mergeCell ref="G48:G50"/>
    <mergeCell ref="H48:H50"/>
    <mergeCell ref="A51:A53"/>
    <mergeCell ref="B51:B53"/>
    <mergeCell ref="C51:C53"/>
    <mergeCell ref="D51:D53"/>
    <mergeCell ref="E51:E53"/>
    <mergeCell ref="F51:F53"/>
    <mergeCell ref="G51:G53"/>
    <mergeCell ref="H51:H53"/>
    <mergeCell ref="A54:A56"/>
    <mergeCell ref="B54:B56"/>
    <mergeCell ref="C54:C56"/>
    <mergeCell ref="D54:D56"/>
    <mergeCell ref="E54:E56"/>
    <mergeCell ref="F54:F56"/>
    <mergeCell ref="G54:G56"/>
    <mergeCell ref="H54:H56"/>
    <mergeCell ref="E60:E62"/>
    <mergeCell ref="E66:E68"/>
    <mergeCell ref="E63:E65"/>
    <mergeCell ref="A60:A62"/>
    <mergeCell ref="B60:B62"/>
    <mergeCell ref="C60:C62"/>
    <mergeCell ref="D60:D62"/>
    <mergeCell ref="A69:A71"/>
    <mergeCell ref="B69:B71"/>
    <mergeCell ref="C69:C71"/>
    <mergeCell ref="D69:D71"/>
    <mergeCell ref="E69:E71"/>
    <mergeCell ref="F69:F71"/>
    <mergeCell ref="G69:G71"/>
    <mergeCell ref="B66:B68"/>
    <mergeCell ref="C66:C68"/>
    <mergeCell ref="D66:D68"/>
    <mergeCell ref="E72:E74"/>
    <mergeCell ref="F72:F74"/>
    <mergeCell ref="G72:G74"/>
    <mergeCell ref="H72:H74"/>
    <mergeCell ref="A72:A74"/>
    <mergeCell ref="B72:B74"/>
    <mergeCell ref="C72:C74"/>
    <mergeCell ref="D72:D74"/>
    <mergeCell ref="F78:F80"/>
    <mergeCell ref="G78:G80"/>
    <mergeCell ref="H78:H80"/>
    <mergeCell ref="A81:A83"/>
    <mergeCell ref="B81:B83"/>
    <mergeCell ref="C81:C83"/>
    <mergeCell ref="D81:D83"/>
    <mergeCell ref="E81:E83"/>
    <mergeCell ref="F81:F83"/>
    <mergeCell ref="G81:G83"/>
    <mergeCell ref="B93:B95"/>
    <mergeCell ref="C93:C95"/>
    <mergeCell ref="D93:D95"/>
    <mergeCell ref="A99:A101"/>
    <mergeCell ref="B99:B101"/>
    <mergeCell ref="C99:C101"/>
    <mergeCell ref="D99:D101"/>
    <mergeCell ref="A96:A98"/>
    <mergeCell ref="B96:B98"/>
    <mergeCell ref="C96:C98"/>
    <mergeCell ref="E99:E101"/>
    <mergeCell ref="F99:F101"/>
    <mergeCell ref="G99:G101"/>
    <mergeCell ref="H99:H101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A111:A113"/>
    <mergeCell ref="B111:B113"/>
    <mergeCell ref="C111:C113"/>
    <mergeCell ref="E111:E113"/>
    <mergeCell ref="F111:F113"/>
    <mergeCell ref="G111:G113"/>
    <mergeCell ref="H111:H113"/>
    <mergeCell ref="C120:C122"/>
    <mergeCell ref="D120:D122"/>
    <mergeCell ref="E120:E122"/>
    <mergeCell ref="F120:F122"/>
    <mergeCell ref="G120:G122"/>
    <mergeCell ref="H120:H122"/>
    <mergeCell ref="E117:E119"/>
    <mergeCell ref="A123:A125"/>
    <mergeCell ref="B123:B125"/>
    <mergeCell ref="C123:C125"/>
    <mergeCell ref="D123:D125"/>
    <mergeCell ref="E123:E125"/>
    <mergeCell ref="F123:F125"/>
    <mergeCell ref="G123:G125"/>
    <mergeCell ref="H123:H125"/>
    <mergeCell ref="A126:A128"/>
    <mergeCell ref="B126:B128"/>
    <mergeCell ref="C126:C128"/>
    <mergeCell ref="D126:D128"/>
    <mergeCell ref="E126:E128"/>
    <mergeCell ref="F126:F128"/>
    <mergeCell ref="G126:G128"/>
    <mergeCell ref="H126:H128"/>
    <mergeCell ref="A132:E134"/>
    <mergeCell ref="F132:F134"/>
    <mergeCell ref="G132:G134"/>
    <mergeCell ref="H132:H134"/>
    <mergeCell ref="A129:A131"/>
    <mergeCell ref="B129:B131"/>
    <mergeCell ref="C129:C131"/>
    <mergeCell ref="D129:D131"/>
    <mergeCell ref="E129:E131"/>
    <mergeCell ref="F129:F131"/>
    <mergeCell ref="G129:G131"/>
    <mergeCell ref="H129:H131"/>
    <mergeCell ref="D96:D98"/>
    <mergeCell ref="E93:E95"/>
    <mergeCell ref="F93:F95"/>
    <mergeCell ref="G93:G95"/>
    <mergeCell ref="E90:E92"/>
    <mergeCell ref="F90:F92"/>
    <mergeCell ref="G90:G92"/>
    <mergeCell ref="F87:F89"/>
    <mergeCell ref="G87:G89"/>
    <mergeCell ref="E108:E110"/>
    <mergeCell ref="F108:F110"/>
    <mergeCell ref="G108:G110"/>
    <mergeCell ref="A63:A65"/>
    <mergeCell ref="B63:B65"/>
    <mergeCell ref="C63:C65"/>
    <mergeCell ref="D63:D65"/>
    <mergeCell ref="A66:A68"/>
    <mergeCell ref="E96:E98"/>
    <mergeCell ref="F96:F98"/>
    <mergeCell ref="A108:A110"/>
    <mergeCell ref="B108:B110"/>
    <mergeCell ref="C108:C110"/>
    <mergeCell ref="D108:D110"/>
    <mergeCell ref="H108:H110"/>
    <mergeCell ref="F63:F65"/>
    <mergeCell ref="G63:G65"/>
    <mergeCell ref="H63:H65"/>
    <mergeCell ref="G96:G98"/>
    <mergeCell ref="H96:H98"/>
    <mergeCell ref="H93:H95"/>
    <mergeCell ref="H81:H83"/>
    <mergeCell ref="H69:H71"/>
    <mergeCell ref="F66:F68"/>
    <mergeCell ref="A90:A92"/>
    <mergeCell ref="B90:B92"/>
    <mergeCell ref="C90:C92"/>
    <mergeCell ref="D90:D92"/>
    <mergeCell ref="H90:H92"/>
    <mergeCell ref="A84:A86"/>
    <mergeCell ref="B84:B86"/>
    <mergeCell ref="C84:C86"/>
    <mergeCell ref="D84:D86"/>
    <mergeCell ref="E84:E86"/>
    <mergeCell ref="F84:F86"/>
    <mergeCell ref="G84:G86"/>
    <mergeCell ref="H84:H86"/>
    <mergeCell ref="A87:A89"/>
    <mergeCell ref="H87:H89"/>
    <mergeCell ref="B87:B89"/>
    <mergeCell ref="C87:C89"/>
    <mergeCell ref="D87:D89"/>
    <mergeCell ref="E87:E89"/>
    <mergeCell ref="A57:A59"/>
    <mergeCell ref="B57:B59"/>
    <mergeCell ref="C57:C59"/>
    <mergeCell ref="D57:D59"/>
    <mergeCell ref="E57:E59"/>
    <mergeCell ref="F57:F59"/>
    <mergeCell ref="G57:G59"/>
    <mergeCell ref="H57:H59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portrait" paperSize="9" scale="65" r:id="rId1"/>
  <headerFooter alignWithMargins="0">
    <oddHeader>&amp;LZałącznik Nr 1
do Uchwały Nr XXV/216/2009
Rady Gminy Jedlnia-Letnisko
z dnia 3.04.2009r.&amp;R&amp;9Z&amp;"Times New Roman,Normalny"ałącznik nr 3a
do Uchwały Nr XXIII/188/2008
Rady Gminy Jedlnia-Letnisko  
z dnia 17.12.2008r.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pppp</cp:lastModifiedBy>
  <cp:lastPrinted>2009-04-06T12:08:38Z</cp:lastPrinted>
  <dcterms:created xsi:type="dcterms:W3CDTF">2007-05-08T06:25:29Z</dcterms:created>
  <dcterms:modified xsi:type="dcterms:W3CDTF">2009-04-13T17:21:58Z</dcterms:modified>
  <cp:category/>
  <cp:version/>
  <cp:contentType/>
  <cp:contentStatus/>
</cp:coreProperties>
</file>