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Przychody i rozchody" sheetId="1" r:id="rId1"/>
    <sheet name="DOCHODY" sheetId="2" r:id="rId2"/>
    <sheet name="WYDATKI" sheetId="3" r:id="rId3"/>
  </sheets>
  <definedNames/>
  <calcPr fullCalcOnLoad="1"/>
</workbook>
</file>

<file path=xl/sharedStrings.xml><?xml version="1.0" encoding="utf-8"?>
<sst xmlns="http://schemas.openxmlformats.org/spreadsheetml/2006/main" count="986" uniqueCount="353">
  <si>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</si>
  <si>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</si>
  <si>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</si>
  <si>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</si>
  <si>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</si>
  <si>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</si>
  <si>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</si>
  <si>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</si>
  <si>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</si>
  <si>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</si>
  <si>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</si>
  <si>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</si>
  <si>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</si>
  <si>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</si>
  <si>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</si>
  <si>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</si>
  <si>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</si>
  <si>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</si>
  <si>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</si>
  <si>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</si>
  <si>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</si>
  <si>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</si>
  <si>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</si>
  <si>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</si>
  <si>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</si>
  <si>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</si>
  <si>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</si>
  <si>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</si>
  <si>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</si>
  <si>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</si>
  <si>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</si>
  <si>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</si>
  <si>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4370</t>
  </si>
  <si>
    <t>Opłata z tytułu zakupu usług telekomunikacyjnych telefonii stacjinarnej</t>
  </si>
  <si>
    <t>4430</t>
  </si>
  <si>
    <t>Różne opłaty i składki</t>
  </si>
  <si>
    <t>4530</t>
  </si>
  <si>
    <t>Podatek od towarów i usług (VAT).</t>
  </si>
  <si>
    <t>600</t>
  </si>
  <si>
    <t>Transport i łączność</t>
  </si>
  <si>
    <t>60013</t>
  </si>
  <si>
    <t>Drogi publiczne wojewódzkie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</si>
  <si>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</si>
  <si>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</si>
  <si>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</si>
  <si>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</si>
  <si>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</si>
  <si>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</si>
  <si>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</si>
  <si>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</si>
  <si>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</si>
  <si>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</si>
  <si>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</si>
  <si>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</si>
  <si>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</si>
  <si>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</si>
  <si>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</si>
  <si>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</si>
  <si>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</si>
  <si>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</si>
  <si>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</si>
  <si>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</si>
  <si>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</si>
  <si>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</si>
  <si>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4440</t>
  </si>
  <si>
    <t>Odpisy na zakładowy fundusz świadczeń socjalnych</t>
  </si>
  <si>
    <t>75022</t>
  </si>
  <si>
    <t>Rady gmin (miast i miast na prawach powiatu)</t>
  </si>
  <si>
    <t>3030</t>
  </si>
  <si>
    <t xml:space="preserve">Różne wydatki na rzecz osób fizycznych </t>
  </si>
  <si>
    <t>4360</t>
  </si>
  <si>
    <t>Opłaty z tytułu zakupu usług telekomunikacyjnych telefonii komórkowej</t>
  </si>
  <si>
    <t>4410</t>
  </si>
  <si>
    <t>Podróże służbowe krajowe</t>
  </si>
  <si>
    <t>4750</t>
  </si>
  <si>
    <t>Zakup akcesoriów komputerowych, w tym programów i licencji</t>
  </si>
  <si>
    <t>75023</t>
  </si>
  <si>
    <t>Urzędy gmin (miast i miast na prawach powiatu)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</si>
  <si>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</si>
  <si>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</si>
  <si>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</si>
  <si>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</si>
  <si>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</si>
  <si>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</si>
  <si>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</si>
  <si>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</si>
  <si>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</si>
  <si>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</si>
  <si>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</si>
  <si>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</si>
  <si>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6060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</si>
  <si>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</si>
  <si>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</si>
  <si>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</si>
  <si>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</si>
  <si>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</si>
  <si>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</si>
  <si>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</si>
  <si>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</si>
  <si>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</si>
  <si>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</si>
  <si>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</si>
  <si>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</si>
  <si>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</si>
  <si>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</si>
  <si>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</si>
  <si>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</si>
  <si>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</si>
  <si>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</si>
  <si>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</si>
  <si>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</si>
  <si>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</si>
  <si>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</si>
  <si>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</si>
  <si>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</si>
  <si>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</si>
  <si>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</si>
  <si>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</si>
  <si>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</si>
  <si>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</si>
  <si>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</si>
  <si>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</si>
  <si>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</si>
  <si>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</si>
  <si>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</si>
  <si>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</si>
  <si>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</si>
  <si>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</si>
  <si>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</si>
  <si>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</si>
  <si>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</si>
  <si>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</si>
  <si>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</si>
  <si>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</si>
  <si>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</si>
  <si>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</si>
  <si>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2510</t>
  </si>
  <si>
    <t>Dotacja podmiotowa z budżetu dla zakładu budżetowego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</si>
  <si>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</si>
  <si>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</si>
  <si>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</si>
  <si>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</si>
  <si>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</si>
  <si>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</si>
  <si>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</si>
  <si>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</si>
  <si>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</si>
  <si>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</si>
  <si>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</si>
  <si>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</si>
  <si>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</si>
  <si>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</si>
  <si>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</si>
  <si>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</si>
  <si>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</si>
  <si>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</si>
  <si>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</si>
  <si>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</si>
  <si>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</si>
  <si>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</si>
  <si>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</si>
  <si>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</si>
  <si>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</si>
  <si>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</si>
  <si>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4290</t>
  </si>
  <si>
    <t>Zakup świadczeń zdrowotnych dla osób nieobjętych obowiązkiem ubezpieczenia zdrowotnego</t>
  </si>
  <si>
    <t>4330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</si>
  <si>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</si>
  <si>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</si>
  <si>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</si>
  <si>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</si>
  <si>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</si>
  <si>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</si>
  <si>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</si>
  <si>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</si>
  <si>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</si>
  <si>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</si>
  <si>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</si>
  <si>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</si>
  <si>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</si>
  <si>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</si>
  <si>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</si>
  <si>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</si>
  <si>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</si>
  <si>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</si>
  <si>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</si>
  <si>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</si>
  <si>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</si>
  <si>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</si>
  <si>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</si>
  <si>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</si>
  <si>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</si>
  <si>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</si>
  <si>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</si>
  <si>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</si>
  <si>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</si>
  <si>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</si>
  <si>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</si>
  <si>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</si>
  <si>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</si>
  <si>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92604</t>
  </si>
  <si>
    <t>Instytucje kultury fizycznej</t>
  </si>
  <si>
    <t>92695</t>
  </si>
  <si>
    <t>2820</t>
  </si>
  <si>
    <t>Dotacja celowa z budżetu na finansowanie lub dofinansowanie zadań zleconych do realizacji stowarzyszeniom</t>
  </si>
  <si>
    <t>Plan</t>
  </si>
  <si>
    <t>Wykonanie</t>
  </si>
  <si>
    <t>60004</t>
  </si>
  <si>
    <t>Lokalny transport zbiorowy</t>
  </si>
  <si>
    <t>Szkolenia pracowników niebędących członkami korpusu służby cywilnej</t>
  </si>
  <si>
    <t>OGÓŁEM</t>
  </si>
  <si>
    <t>Plan i wykonanie                                                                                                                                                                                                       wydatków budżetu gminy Jedlnia Letnisko                                                                                                                                                                                                    za I kw.2007 roku</t>
  </si>
  <si>
    <t>Opłata z tytułu zakupu usług telekomunikacyjnych telefonii stacjonarnej</t>
  </si>
  <si>
    <t>RB-27 S</t>
  </si>
  <si>
    <t xml:space="preserve"> Plan i wykonanie dochodów budżetu                                                                                                                                                                           gminy Jedlnia Letnisko                                                                                                                                                                                                       na 31.03.2007 rok                                                                                                                        według szczegółowości klasyfikacji budżetowej</t>
  </si>
  <si>
    <t>L.p.</t>
  </si>
  <si>
    <t>DZIAŁ  ROZDZIAŁ  PARAGRAF</t>
  </si>
  <si>
    <t>Plan na 2007</t>
  </si>
  <si>
    <t>Wykonanie na 31.03.2007 r.</t>
  </si>
  <si>
    <t>%</t>
  </si>
  <si>
    <t>I</t>
  </si>
  <si>
    <t xml:space="preserve">010 ROLNICTWO i ŁOWIECTWO </t>
  </si>
  <si>
    <t>01010 INFRASTRUKTURA WODOCIĄGOWA I SANITACYJNA  WSI</t>
  </si>
  <si>
    <t xml:space="preserve">§ 6290 Środki na dofinansowanie własnych inwestycji gmin(związków gmin), powiatów(związków powiatów), samorządów województw, pozyskane z innych źródeł </t>
  </si>
  <si>
    <t>§ 6300 Wpływy z tytułu pomocy finansowej udzielanej między jednostkami samorządu terytorialnego na dofinansowanie własnych zadań inwestycyjnych i zakupów inwestycyjnych</t>
  </si>
  <si>
    <t>II</t>
  </si>
  <si>
    <t>020 LEŚNICTWO</t>
  </si>
  <si>
    <t xml:space="preserve">02095 POZOSTAŁA DZIAŁALNOŚĆ </t>
  </si>
  <si>
    <t>§ 0750 Dochody z najmu i dzierżawy składników majątkowych Skarbu Państwa, jednostek samorządu terytorialnego lub innych jednostek zaliczanych do sektora finansów publicznych oraz umów o podobnym charakterze</t>
  </si>
  <si>
    <t>III</t>
  </si>
  <si>
    <t>400 WYTWARZANIE I ZAOPATRYWANIE W ENERGIĘ ELEKTRYCZNĄ, GAZ I WODĘ</t>
  </si>
  <si>
    <t>40002 DOSTARCZANIE WODY</t>
  </si>
  <si>
    <t>§ 0830 Wpływy z usług</t>
  </si>
  <si>
    <t>§ 0920 Pozostałe odsetki</t>
  </si>
  <si>
    <t>600 TRANSPORT I ŁĄCZNOŚĆ</t>
  </si>
  <si>
    <t>60016 DROGI PUBLICZNE I GMINNE</t>
  </si>
  <si>
    <t xml:space="preserve">   V</t>
  </si>
  <si>
    <t>700 GOSPODARKA  MIESZKANIOWA</t>
  </si>
  <si>
    <t>70005 GOSPODARKA GRUNTAMI I NIERUCHOMOŚCIAMI</t>
  </si>
  <si>
    <t>§ 0470 Wpływy z opłat za zarząd, użytkowanie i użytkowanie wieczyste nieruchomości</t>
  </si>
  <si>
    <t>§ 0830 Wpływ z usług</t>
  </si>
  <si>
    <t>70095 POZOSTAŁA DZIAŁALNOŚĆ</t>
  </si>
  <si>
    <t>§ 0970 wpływy z różnych dochodów</t>
  </si>
  <si>
    <t>VI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</si>
  <si>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</si>
  <si>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</si>
  <si>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ustawami</t>
  </si>
  <si>
    <t>§ 2360 Dochody j.t.s. związane z realizacją zadań z zakresu administracji rządowej oraz innych zadań zleconych ustawami</t>
  </si>
  <si>
    <t>75023 URZĘDY GMIN (miast i miast na prawach powiatu)</t>
  </si>
  <si>
    <t>§ 0580 Grzywny i inne kary pieniężne od osób prawnych</t>
  </si>
  <si>
    <t>§ 0920 pozostałe odsetki</t>
  </si>
  <si>
    <t>VII</t>
  </si>
  <si>
    <t>751 URZĘDY NACZELNYCH ORGANÓW WŁADZY PAŃSTWOWEJ, KONTROLI I OCHRONY PRAWA ORAZ SĄDOWNICTWA</t>
  </si>
  <si>
    <t>75101 URZĘDY NACZELNYCH ORGANÓW WŁADZY PAŃSTWOWEJ, KONTROLI              I OCHRONY PRAWA</t>
  </si>
  <si>
    <t>VIII</t>
  </si>
  <si>
    <t>754 BEZPIECZEŃSTWO PUBLICZNE I OCHRONA PRZECIWPOŻAROWA</t>
  </si>
  <si>
    <t>75414 OBRONA CYWILNA</t>
  </si>
  <si>
    <t xml:space="preserve">    IX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</si>
  <si>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</si>
  <si>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</si>
  <si>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</si>
  <si>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</si>
  <si>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</si>
  <si>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</si>
  <si>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</si>
  <si>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</si>
  <si>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</si>
  <si>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</si>
  <si>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§ 0690 Wpływy z różnych opłat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</si>
  <si>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</si>
  <si>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</si>
  <si>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</si>
  <si>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</si>
  <si>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 xml:space="preserve">§ 0500 Podatek od czynności cywilnoprawnych </t>
  </si>
  <si>
    <t>§ 0560 Zaległości z podatków zniesionych</t>
  </si>
  <si>
    <t>75618 WPŁYWY Z INNYCH OPŁAT STANOWIĄCYCH DOCHODY JEDNOSTEK SAMORZĄDU TERYTORIALNEGO NA PODSTAWIE USTAW</t>
  </si>
  <si>
    <t>§ 0410 Wpływy z opłaty skarbowej</t>
  </si>
  <si>
    <t>§ 0480 Wpływy z opłat za zezwolenia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</si>
  <si>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</si>
  <si>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</si>
  <si>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</si>
  <si>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</si>
  <si>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 xml:space="preserve">   X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</si>
  <si>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</si>
  <si>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</si>
  <si>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</si>
  <si>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</si>
  <si>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 xml:space="preserve">    XI</t>
  </si>
  <si>
    <t>801 OŚWIATA I WYCHOWANIE</t>
  </si>
  <si>
    <t>80101 SZKOŁY PODSTAWOWE</t>
  </si>
  <si>
    <t>§ 0970 Wpływy z różnych dochodów</t>
  </si>
  <si>
    <t>§ 2030 Dotacje celowe otrzymane z budżetu państwa na realizację własnych zadań bieżących gmin(związków gmin)</t>
  </si>
  <si>
    <t>80110 GIMNAZJA</t>
  </si>
  <si>
    <t xml:space="preserve">   XII</t>
  </si>
  <si>
    <t>852 POMOC SPOŁECZNA</t>
  </si>
  <si>
    <t>85212 ŚWIADCZENIA RODZINNE ORAZ SKŁADKI NA UBEZPIECZENIA EMERYTALNE I RENTOWE Z UBEZPIECZENIA SPOŁECZNEGO</t>
  </si>
  <si>
    <t>85213 SKŁADKI NA UBEZPIECZENIA ZDROWOTNE OPŁACANE ZA OSOBY POBIERAJĄCE NIEKTÓRE ŚWIADCZENIA Z POMOCY SPOŁECZNEJ ORAZ NIEKTÓRE ŚWIADCZENIA RODZINNE</t>
  </si>
  <si>
    <t>85214 ZASIŁKI I POMOC W NATURZE ORAZ SKŁADKI NA UBEZPIECZENIA EMERYTALNE I RENTOWE</t>
  </si>
  <si>
    <t>85219 OŚRODKI POMOCY SPOŁECZNEJ</t>
  </si>
  <si>
    <t>85228 USŁUGI OPIEKUŃCZE                                                                                                                                                     I SPECJALISTYCZNE USŁUGI OPIEKUŃCZE</t>
  </si>
  <si>
    <t>85295 POZOSTAŁA DZIAŁALNOŚĆ</t>
  </si>
  <si>
    <t>XIV</t>
  </si>
  <si>
    <t>900 GOSPODARKA KOMUNALNA                             I OCHRONA ŚRODOWISKA</t>
  </si>
  <si>
    <t>90001 GOSPODARKA ŚCIEKOWA I OCHRONA WÓD</t>
  </si>
  <si>
    <t>XV</t>
  </si>
  <si>
    <t>926 KULTURA FIZYCZNA I SPORT</t>
  </si>
  <si>
    <t>92604 INSTYTUCJE KULTURY FIZYCZNEJ</t>
  </si>
  <si>
    <t>§ 0960 Spadki,zapisy i darowizny w formie pieniężnej</t>
  </si>
  <si>
    <t>RAZEM</t>
  </si>
  <si>
    <t>Plan i wykonanie                                                                                                                                                                                                                                               przychodów i rozchodów budżetu gminy                                                                                                                                                                                             za I kw. 2007 r.</t>
  </si>
  <si>
    <t>w złotych</t>
  </si>
  <si>
    <t>Lp.</t>
  </si>
  <si>
    <t>Klasyfikacja
§</t>
  </si>
  <si>
    <t xml:space="preserve">Plan
</t>
  </si>
  <si>
    <t xml:space="preserve">Wykonanie
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</si>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</sst>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0.0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8.25"/>
      <color indexed="8"/>
      <name val="Times New Roman"/>
      <family val="1"/>
    </font>
    <font>
      <sz val="8.25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 CE"/>
      <family val="1"/>
    </font>
    <font>
      <sz val="10"/>
      <name val="Arial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u val="single"/>
      <sz val="10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5">
    <xf numFmtId="0" fontId="1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6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2" borderId="0" xfId="0" applyFont="1" applyAlignment="1">
      <alignment horizontal="left" vertical="top" wrapText="1"/>
    </xf>
    <xf numFmtId="49" fontId="7" fillId="2" borderId="1" xfId="0" applyFont="1" applyAlignment="1">
      <alignment horizontal="center" vertical="center" wrapText="1"/>
    </xf>
    <xf numFmtId="49" fontId="8" fillId="3" borderId="1" xfId="0" applyFont="1" applyAlignment="1">
      <alignment horizontal="center" vertical="center" wrapText="1"/>
    </xf>
    <xf numFmtId="49" fontId="8" fillId="3" borderId="1" xfId="0" applyFont="1" applyAlignment="1">
      <alignment horizontal="left" vertical="center" wrapText="1"/>
    </xf>
    <xf numFmtId="4" fontId="8" fillId="3" borderId="1" xfId="0" applyNumberFormat="1" applyFont="1" applyFill="1" applyAlignment="1">
      <alignment horizontal="right" vertical="center" wrapText="1"/>
    </xf>
    <xf numFmtId="49" fontId="9" fillId="2" borderId="2" xfId="0" applyFont="1" applyAlignment="1">
      <alignment horizontal="center" vertical="center" wrapText="1"/>
    </xf>
    <xf numFmtId="49" fontId="10" fillId="4" borderId="1" xfId="0" applyFont="1" applyAlignment="1">
      <alignment horizontal="center" vertical="center" wrapText="1"/>
    </xf>
    <xf numFmtId="49" fontId="9" fillId="4" borderId="1" xfId="0" applyFont="1" applyAlignment="1">
      <alignment horizontal="center" vertical="center" wrapText="1"/>
    </xf>
    <xf numFmtId="49" fontId="10" fillId="4" borderId="1" xfId="0" applyFont="1" applyAlignment="1">
      <alignment horizontal="left" vertical="center" wrapText="1"/>
    </xf>
    <xf numFmtId="4" fontId="10" fillId="4" borderId="1" xfId="0" applyNumberFormat="1" applyFont="1" applyAlignment="1">
      <alignment horizontal="right" vertical="center" wrapText="1"/>
    </xf>
    <xf numFmtId="49" fontId="10" fillId="2" borderId="2" xfId="0" applyFont="1" applyAlignment="1">
      <alignment horizontal="center" vertical="center" wrapText="1"/>
    </xf>
    <xf numFmtId="49" fontId="11" fillId="2" borderId="2" xfId="0" applyFont="1" applyAlignment="1">
      <alignment horizontal="center" vertical="center" wrapText="1"/>
    </xf>
    <xf numFmtId="49" fontId="10" fillId="2" borderId="1" xfId="0" applyFont="1" applyAlignment="1">
      <alignment horizontal="center" vertical="center" wrapText="1"/>
    </xf>
    <xf numFmtId="49" fontId="10" fillId="2" borderId="1" xfId="0" applyFont="1" applyAlignment="1">
      <alignment horizontal="left" vertical="center" wrapText="1"/>
    </xf>
    <xf numFmtId="4" fontId="10" fillId="2" borderId="1" xfId="0" applyNumberFormat="1" applyFont="1" applyAlignment="1">
      <alignment horizontal="right" vertical="center" wrapText="1"/>
    </xf>
    <xf numFmtId="49" fontId="9" fillId="2" borderId="3" xfId="0" applyFont="1" applyBorder="1" applyAlignment="1">
      <alignment horizontal="center" vertical="center" wrapText="1"/>
    </xf>
    <xf numFmtId="49" fontId="10" fillId="3" borderId="1" xfId="0" applyFont="1" applyAlignment="1">
      <alignment horizontal="center" vertical="center" wrapText="1"/>
    </xf>
    <xf numFmtId="49" fontId="10" fillId="0" borderId="1" xfId="0" applyFont="1" applyFill="1" applyAlignment="1">
      <alignment horizontal="center" vertical="center" wrapText="1"/>
    </xf>
    <xf numFmtId="49" fontId="10" fillId="3" borderId="1" xfId="0" applyFont="1" applyAlignment="1">
      <alignment horizontal="left" vertical="center" wrapText="1"/>
    </xf>
    <xf numFmtId="49" fontId="10" fillId="0" borderId="1" xfId="0" applyFont="1" applyFill="1" applyAlignment="1">
      <alignment horizontal="left" vertical="center" wrapText="1"/>
    </xf>
    <xf numFmtId="49" fontId="10" fillId="0" borderId="4" xfId="0" applyFont="1" applyFill="1" applyBorder="1" applyAlignment="1">
      <alignment horizontal="center" vertical="center" wrapText="1"/>
    </xf>
    <xf numFmtId="4" fontId="10" fillId="0" borderId="1" xfId="0" applyNumberFormat="1" applyFont="1" applyFill="1" applyAlignment="1">
      <alignment horizontal="right" vertical="center" wrapText="1"/>
    </xf>
    <xf numFmtId="49" fontId="10" fillId="0" borderId="5" xfId="0" applyFont="1" applyFill="1" applyBorder="1" applyAlignment="1">
      <alignment horizontal="center" vertical="center" wrapText="1"/>
    </xf>
    <xf numFmtId="4" fontId="10" fillId="3" borderId="1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/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4" fontId="17" fillId="0" borderId="6" xfId="0" applyNumberFormat="1" applyFont="1" applyFill="1" applyBorder="1" applyAlignment="1">
      <alignment horizontal="right" vertical="center"/>
    </xf>
    <xf numFmtId="169" fontId="17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right" vertical="center"/>
    </xf>
    <xf numFmtId="169" fontId="20" fillId="0" borderId="6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vertical="center"/>
    </xf>
    <xf numFmtId="169" fontId="13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/>
    </xf>
    <xf numFmtId="0" fontId="19" fillId="0" borderId="6" xfId="0" applyFont="1" applyFill="1" applyBorder="1" applyAlignment="1">
      <alignment wrapText="1"/>
    </xf>
    <xf numFmtId="0" fontId="19" fillId="0" borderId="0" xfId="0" applyFont="1" applyFill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right" vertical="center" indent="1"/>
    </xf>
    <xf numFmtId="4" fontId="23" fillId="0" borderId="6" xfId="0" applyNumberFormat="1" applyFont="1" applyBorder="1" applyAlignment="1">
      <alignment horizontal="right" vertical="center" indent="1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3" fontId="22" fillId="0" borderId="7" xfId="0" applyNumberFormat="1" applyFont="1" applyBorder="1" applyAlignment="1">
      <alignment horizontal="right" vertical="center" indent="1"/>
    </xf>
    <xf numFmtId="4" fontId="22" fillId="0" borderId="7" xfId="0" applyNumberFormat="1" applyFont="1" applyBorder="1" applyAlignment="1">
      <alignment horizontal="right" vertical="center" indent="1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horizontal="right" vertical="center" indent="1"/>
    </xf>
    <xf numFmtId="4" fontId="22" fillId="0" borderId="8" xfId="0" applyNumberFormat="1" applyFont="1" applyBorder="1" applyAlignment="1">
      <alignment horizontal="right" vertical="center" inden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right" vertical="center" indent="1"/>
    </xf>
    <xf numFmtId="4" fontId="22" fillId="0" borderId="9" xfId="0" applyNumberFormat="1" applyFont="1" applyBorder="1" applyAlignment="1">
      <alignment horizontal="right" vertical="center" inden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9" fillId="2" borderId="10" xfId="0" applyFont="1" applyAlignment="1">
      <alignment horizontal="center" vertical="center" wrapText="1"/>
    </xf>
    <xf numFmtId="49" fontId="9" fillId="2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" sqref="B2"/>
    </sheetView>
  </sheetViews>
  <sheetFormatPr defaultColWidth="9.33203125" defaultRowHeight="12.75"/>
  <cols>
    <col min="1" max="1" width="5.5" style="61" bestFit="1" customWidth="1"/>
    <col min="2" max="2" width="46.83203125" style="61" bestFit="1" customWidth="1"/>
    <col min="3" max="3" width="16.33203125" style="61" customWidth="1"/>
    <col min="4" max="4" width="20" style="61" customWidth="1"/>
    <col min="5" max="5" width="16.5" style="61" customWidth="1"/>
    <col min="6" max="16384" width="9.33203125" style="61" customWidth="1"/>
  </cols>
  <sheetData>
    <row r="1" spans="1:4" ht="45.75" customHeight="1">
      <c r="A1" s="88" t="s">
        <v>309</v>
      </c>
      <c r="B1" s="88"/>
      <c r="C1" s="88"/>
      <c r="D1" s="88"/>
    </row>
    <row r="2" ht="6.75" customHeight="1">
      <c r="A2" s="62"/>
    </row>
    <row r="3" ht="12.75">
      <c r="D3" s="63" t="s">
        <v>310</v>
      </c>
    </row>
    <row r="4" spans="1:5" ht="15" customHeight="1">
      <c r="A4" s="89" t="s">
        <v>311</v>
      </c>
      <c r="B4" s="89" t="s">
        <v>3</v>
      </c>
      <c r="C4" s="86" t="s">
        <v>312</v>
      </c>
      <c r="D4" s="86" t="s">
        <v>313</v>
      </c>
      <c r="E4" s="86" t="s">
        <v>314</v>
      </c>
    </row>
    <row r="5" spans="1:5" ht="15" customHeight="1">
      <c r="A5" s="89"/>
      <c r="B5" s="89"/>
      <c r="C5" s="89"/>
      <c r="D5" s="86"/>
      <c r="E5" s="86"/>
    </row>
    <row r="6" spans="1:5" ht="15.75" customHeight="1">
      <c r="A6" s="89"/>
      <c r="B6" s="89"/>
      <c r="C6" s="89"/>
      <c r="D6" s="86"/>
      <c r="E6" s="86"/>
    </row>
    <row r="7" spans="1:5" s="65" customFormat="1" ht="6.7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</row>
    <row r="8" spans="1:5" ht="18.75" customHeight="1">
      <c r="A8" s="87" t="s">
        <v>315</v>
      </c>
      <c r="B8" s="87"/>
      <c r="C8" s="66"/>
      <c r="D8" s="67">
        <f>SUM(D9:D16)</f>
        <v>1729263</v>
      </c>
      <c r="E8" s="68">
        <f>SUM(E9:E16)</f>
        <v>194263.07</v>
      </c>
    </row>
    <row r="9" spans="1:5" ht="18.75" customHeight="1">
      <c r="A9" s="69" t="s">
        <v>316</v>
      </c>
      <c r="B9" s="70" t="s">
        <v>317</v>
      </c>
      <c r="C9" s="69" t="s">
        <v>318</v>
      </c>
      <c r="D9" s="71">
        <v>750000</v>
      </c>
      <c r="E9" s="72">
        <v>0</v>
      </c>
    </row>
    <row r="10" spans="1:5" ht="18.75" customHeight="1">
      <c r="A10" s="73" t="s">
        <v>319</v>
      </c>
      <c r="B10" s="74" t="s">
        <v>320</v>
      </c>
      <c r="C10" s="73" t="s">
        <v>318</v>
      </c>
      <c r="D10" s="75">
        <v>785000</v>
      </c>
      <c r="E10" s="76">
        <v>0</v>
      </c>
    </row>
    <row r="11" spans="1:5" ht="25.5">
      <c r="A11" s="73" t="s">
        <v>321</v>
      </c>
      <c r="B11" s="77" t="s">
        <v>322</v>
      </c>
      <c r="C11" s="73" t="s">
        <v>323</v>
      </c>
      <c r="D11" s="75"/>
      <c r="E11" s="76"/>
    </row>
    <row r="12" spans="1:5" ht="18.75" customHeight="1">
      <c r="A12" s="73" t="s">
        <v>324</v>
      </c>
      <c r="B12" s="74" t="s">
        <v>325</v>
      </c>
      <c r="C12" s="73" t="s">
        <v>326</v>
      </c>
      <c r="D12" s="75"/>
      <c r="E12" s="76"/>
    </row>
    <row r="13" spans="1:5" ht="18.75" customHeight="1">
      <c r="A13" s="73" t="s">
        <v>327</v>
      </c>
      <c r="B13" s="74" t="s">
        <v>328</v>
      </c>
      <c r="C13" s="73" t="s">
        <v>329</v>
      </c>
      <c r="D13" s="75"/>
      <c r="E13" s="76"/>
    </row>
    <row r="14" spans="1:5" ht="18.75" customHeight="1">
      <c r="A14" s="73" t="s">
        <v>330</v>
      </c>
      <c r="B14" s="74" t="s">
        <v>331</v>
      </c>
      <c r="C14" s="73" t="s">
        <v>332</v>
      </c>
      <c r="D14" s="75"/>
      <c r="E14" s="76"/>
    </row>
    <row r="15" spans="1:5" ht="18.75" customHeight="1">
      <c r="A15" s="73" t="s">
        <v>333</v>
      </c>
      <c r="B15" s="74" t="s">
        <v>334</v>
      </c>
      <c r="C15" s="73" t="s">
        <v>335</v>
      </c>
      <c r="D15" s="75"/>
      <c r="E15" s="76"/>
    </row>
    <row r="16" spans="1:5" ht="18.75" customHeight="1">
      <c r="A16" s="73" t="s">
        <v>336</v>
      </c>
      <c r="B16" s="78" t="s">
        <v>337</v>
      </c>
      <c r="C16" s="79" t="s">
        <v>338</v>
      </c>
      <c r="D16" s="80">
        <v>194263</v>
      </c>
      <c r="E16" s="81">
        <v>194263.07</v>
      </c>
    </row>
    <row r="17" spans="1:5" ht="18.75" customHeight="1">
      <c r="A17" s="87" t="s">
        <v>339</v>
      </c>
      <c r="B17" s="87"/>
      <c r="C17" s="66"/>
      <c r="D17" s="67">
        <f>SUM(D18:D24)</f>
        <v>1159918</v>
      </c>
      <c r="E17" s="68">
        <f>SUM(E18:E24)</f>
        <v>1450214.15</v>
      </c>
    </row>
    <row r="18" spans="1:5" ht="18.75" customHeight="1">
      <c r="A18" s="69" t="s">
        <v>316</v>
      </c>
      <c r="B18" s="70" t="s">
        <v>340</v>
      </c>
      <c r="C18" s="69" t="s">
        <v>341</v>
      </c>
      <c r="D18" s="71">
        <v>480060</v>
      </c>
      <c r="E18" s="72">
        <v>70090</v>
      </c>
    </row>
    <row r="19" spans="1:5" ht="18.75" customHeight="1">
      <c r="A19" s="73" t="s">
        <v>319</v>
      </c>
      <c r="B19" s="74" t="s">
        <v>342</v>
      </c>
      <c r="C19" s="73" t="s">
        <v>341</v>
      </c>
      <c r="D19" s="75">
        <v>679858</v>
      </c>
      <c r="E19" s="76">
        <v>180124.15</v>
      </c>
    </row>
    <row r="20" spans="1:5" ht="38.25">
      <c r="A20" s="73" t="s">
        <v>321</v>
      </c>
      <c r="B20" s="77" t="s">
        <v>343</v>
      </c>
      <c r="C20" s="73" t="s">
        <v>344</v>
      </c>
      <c r="D20" s="75"/>
      <c r="E20" s="76"/>
    </row>
    <row r="21" spans="1:5" ht="18.75" customHeight="1">
      <c r="A21" s="73" t="s">
        <v>324</v>
      </c>
      <c r="B21" s="74" t="s">
        <v>345</v>
      </c>
      <c r="C21" s="73" t="s">
        <v>346</v>
      </c>
      <c r="D21" s="75"/>
      <c r="E21" s="76"/>
    </row>
    <row r="22" spans="1:5" ht="18.75" customHeight="1">
      <c r="A22" s="73" t="s">
        <v>327</v>
      </c>
      <c r="B22" s="74" t="s">
        <v>347</v>
      </c>
      <c r="C22" s="73" t="s">
        <v>348</v>
      </c>
      <c r="D22" s="75"/>
      <c r="E22" s="76">
        <v>1200000</v>
      </c>
    </row>
    <row r="23" spans="1:5" ht="18.75" customHeight="1">
      <c r="A23" s="73" t="s">
        <v>330</v>
      </c>
      <c r="B23" s="74" t="s">
        <v>349</v>
      </c>
      <c r="C23" s="73" t="s">
        <v>350</v>
      </c>
      <c r="D23" s="75"/>
      <c r="E23" s="76"/>
    </row>
    <row r="24" spans="1:5" ht="18.75" customHeight="1">
      <c r="A24" s="79" t="s">
        <v>333</v>
      </c>
      <c r="B24" s="78" t="s">
        <v>351</v>
      </c>
      <c r="C24" s="79" t="s">
        <v>352</v>
      </c>
      <c r="D24" s="80"/>
      <c r="E24" s="81"/>
    </row>
    <row r="25" spans="1:4" ht="7.5" customHeight="1">
      <c r="A25" s="82"/>
      <c r="B25" s="83"/>
      <c r="C25" s="83"/>
      <c r="D25" s="83"/>
    </row>
    <row r="26" spans="1:4" ht="12.75">
      <c r="A26" s="84"/>
      <c r="B26" s="85"/>
      <c r="C26" s="85"/>
      <c r="D26" s="85"/>
    </row>
  </sheetData>
  <mergeCells count="8">
    <mergeCell ref="E4:E6"/>
    <mergeCell ref="A8:B8"/>
    <mergeCell ref="A17:B17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33"/>
  <sheetViews>
    <sheetView workbookViewId="0" topLeftCell="A3">
      <selection activeCell="A3" sqref="A3"/>
    </sheetView>
  </sheetViews>
  <sheetFormatPr defaultColWidth="9.33203125" defaultRowHeight="12.75"/>
  <cols>
    <col min="1" max="1" width="6.16015625" style="28" customWidth="1"/>
    <col min="2" max="2" width="46" style="28" customWidth="1"/>
    <col min="3" max="3" width="15.16015625" style="28" customWidth="1"/>
    <col min="4" max="4" width="16.16015625" style="28" customWidth="1"/>
    <col min="5" max="16384" width="9.33203125" style="28" customWidth="1"/>
  </cols>
  <sheetData>
    <row r="1" ht="14.25" customHeight="1" hidden="1"/>
    <row r="2" ht="12.75" customHeight="1" hidden="1"/>
    <row r="3" ht="12.75" customHeight="1"/>
    <row r="4" spans="2:3" ht="12.75" customHeight="1">
      <c r="B4" s="29"/>
      <c r="C4" s="90"/>
    </row>
    <row r="5" spans="2:3" ht="12.75" customHeight="1">
      <c r="B5" s="30" t="s">
        <v>213</v>
      </c>
      <c r="C5" s="90"/>
    </row>
    <row r="6" spans="2:3" ht="6.75" customHeight="1">
      <c r="B6" s="30"/>
      <c r="C6" s="90"/>
    </row>
    <row r="7" ht="78" customHeight="1">
      <c r="B7" s="31" t="s">
        <v>214</v>
      </c>
    </row>
    <row r="8" ht="0.75" customHeight="1" hidden="1"/>
    <row r="9" ht="23.25" customHeight="1">
      <c r="B9" s="32"/>
    </row>
    <row r="10" spans="1:5" ht="42.75" customHeight="1">
      <c r="A10" s="33" t="s">
        <v>215</v>
      </c>
      <c r="B10" s="33" t="s">
        <v>216</v>
      </c>
      <c r="C10" s="34" t="s">
        <v>217</v>
      </c>
      <c r="D10" s="34" t="s">
        <v>218</v>
      </c>
      <c r="E10" s="35" t="s">
        <v>219</v>
      </c>
    </row>
    <row r="11" spans="1:5" ht="12.75">
      <c r="A11" s="36" t="s">
        <v>220</v>
      </c>
      <c r="B11" s="37" t="s">
        <v>221</v>
      </c>
      <c r="C11" s="38">
        <f>SUM(C12)</f>
        <v>238801</v>
      </c>
      <c r="D11" s="38">
        <f>SUM(D12)</f>
        <v>115626</v>
      </c>
      <c r="E11" s="39">
        <f>IF(C11=0,"-",100*D11/C11)</f>
        <v>48.4193952286632</v>
      </c>
    </row>
    <row r="12" spans="1:5" ht="22.5">
      <c r="A12" s="36"/>
      <c r="B12" s="40" t="s">
        <v>222</v>
      </c>
      <c r="C12" s="41">
        <f>SUM(C13,C14)</f>
        <v>238801</v>
      </c>
      <c r="D12" s="41">
        <f>SUM(D13,D14)</f>
        <v>115626</v>
      </c>
      <c r="E12" s="42">
        <f aca="true" t="shared" si="0" ref="E12:E75">IF(C12=0,"-",100*D12/C12)</f>
        <v>48.4193952286632</v>
      </c>
    </row>
    <row r="13" spans="1:5" ht="33.75">
      <c r="A13" s="36"/>
      <c r="B13" s="40" t="s">
        <v>223</v>
      </c>
      <c r="C13" s="43">
        <v>150000</v>
      </c>
      <c r="D13" s="43">
        <v>26825</v>
      </c>
      <c r="E13" s="44">
        <f t="shared" si="0"/>
        <v>17.883333333333333</v>
      </c>
    </row>
    <row r="14" spans="1:5" ht="45">
      <c r="A14" s="36"/>
      <c r="B14" s="45" t="s">
        <v>224</v>
      </c>
      <c r="C14" s="43">
        <v>88801</v>
      </c>
      <c r="D14" s="43">
        <v>88801</v>
      </c>
      <c r="E14" s="44">
        <f t="shared" si="0"/>
        <v>100</v>
      </c>
    </row>
    <row r="15" spans="1:5" ht="12.75">
      <c r="A15" s="36" t="s">
        <v>225</v>
      </c>
      <c r="B15" s="46" t="s">
        <v>226</v>
      </c>
      <c r="C15" s="38">
        <f>SUM(C16)</f>
        <v>1271</v>
      </c>
      <c r="D15" s="38">
        <f>SUM(D16)</f>
        <v>0</v>
      </c>
      <c r="E15" s="39">
        <f t="shared" si="0"/>
        <v>0</v>
      </c>
    </row>
    <row r="16" spans="1:5" ht="12.75">
      <c r="A16" s="36"/>
      <c r="B16" s="40" t="s">
        <v>227</v>
      </c>
      <c r="C16" s="41">
        <f>SUM(C17)</f>
        <v>1271</v>
      </c>
      <c r="D16" s="41">
        <f>SUM(D17)</f>
        <v>0</v>
      </c>
      <c r="E16" s="42">
        <f t="shared" si="0"/>
        <v>0</v>
      </c>
    </row>
    <row r="17" spans="1:5" ht="56.25">
      <c r="A17" s="36"/>
      <c r="B17" s="40" t="s">
        <v>228</v>
      </c>
      <c r="C17" s="43">
        <v>1271</v>
      </c>
      <c r="D17" s="43">
        <v>0</v>
      </c>
      <c r="E17" s="44">
        <f t="shared" si="0"/>
        <v>0</v>
      </c>
    </row>
    <row r="18" spans="1:5" ht="21">
      <c r="A18" s="47" t="s">
        <v>229</v>
      </c>
      <c r="B18" s="48" t="s">
        <v>230</v>
      </c>
      <c r="C18" s="38">
        <f>SUM(C19)</f>
        <v>238000</v>
      </c>
      <c r="D18" s="38">
        <f>SUM(D19)</f>
        <v>56049.21</v>
      </c>
      <c r="E18" s="39">
        <f t="shared" si="0"/>
        <v>23.55008823529412</v>
      </c>
    </row>
    <row r="19" spans="1:5" ht="16.5" customHeight="1">
      <c r="A19" s="49"/>
      <c r="B19" s="50" t="s">
        <v>231</v>
      </c>
      <c r="C19" s="41">
        <f>SUM(C20,C21)</f>
        <v>238000</v>
      </c>
      <c r="D19" s="41">
        <f>SUM(D20,D21)</f>
        <v>56049.21</v>
      </c>
      <c r="E19" s="42">
        <f t="shared" si="0"/>
        <v>23.55008823529412</v>
      </c>
    </row>
    <row r="20" spans="1:5" ht="11.25" customHeight="1">
      <c r="A20" s="49"/>
      <c r="B20" s="45" t="s">
        <v>232</v>
      </c>
      <c r="C20" s="43">
        <v>236000</v>
      </c>
      <c r="D20" s="43">
        <v>56049.21</v>
      </c>
      <c r="E20" s="44">
        <f t="shared" si="0"/>
        <v>23.74966525423729</v>
      </c>
    </row>
    <row r="21" spans="1:5" ht="12" customHeight="1">
      <c r="A21" s="49"/>
      <c r="B21" s="45" t="s">
        <v>233</v>
      </c>
      <c r="C21" s="43">
        <v>2000</v>
      </c>
      <c r="D21" s="43">
        <v>0</v>
      </c>
      <c r="E21" s="44">
        <f t="shared" si="0"/>
        <v>0</v>
      </c>
    </row>
    <row r="22" spans="1:5" ht="12" customHeight="1">
      <c r="A22" s="49"/>
      <c r="B22" s="48" t="s">
        <v>234</v>
      </c>
      <c r="C22" s="38">
        <f>SUM(C23)</f>
        <v>0</v>
      </c>
      <c r="D22" s="38">
        <f>SUM(D23)</f>
        <v>443</v>
      </c>
      <c r="E22" s="39" t="str">
        <f t="shared" si="0"/>
        <v>-</v>
      </c>
    </row>
    <row r="23" spans="1:5" ht="12" customHeight="1">
      <c r="A23" s="49"/>
      <c r="B23" s="45" t="s">
        <v>235</v>
      </c>
      <c r="C23" s="41">
        <f>SUM(C24)</f>
        <v>0</v>
      </c>
      <c r="D23" s="41">
        <f>SUM(D24)</f>
        <v>443</v>
      </c>
      <c r="E23" s="42" t="str">
        <f t="shared" si="0"/>
        <v>-</v>
      </c>
    </row>
    <row r="24" spans="1:5" ht="38.25" customHeight="1">
      <c r="A24" s="49"/>
      <c r="B24" s="40" t="s">
        <v>223</v>
      </c>
      <c r="C24" s="43">
        <v>0</v>
      </c>
      <c r="D24" s="43">
        <v>443</v>
      </c>
      <c r="E24" s="44" t="str">
        <f t="shared" si="0"/>
        <v>-</v>
      </c>
    </row>
    <row r="25" spans="1:5" ht="12.75">
      <c r="A25" s="51" t="s">
        <v>236</v>
      </c>
      <c r="B25" s="51" t="s">
        <v>237</v>
      </c>
      <c r="C25" s="38">
        <f>SUM(C26,C31)</f>
        <v>87328</v>
      </c>
      <c r="D25" s="38">
        <f>SUM(D26,D31)</f>
        <v>52773.99</v>
      </c>
      <c r="E25" s="39">
        <f t="shared" si="0"/>
        <v>60.43192332356175</v>
      </c>
    </row>
    <row r="26" spans="1:5" ht="22.5">
      <c r="A26" s="49"/>
      <c r="B26" s="45" t="s">
        <v>238</v>
      </c>
      <c r="C26" s="41">
        <f>SUM(C27,C28,C29,C30)</f>
        <v>81499</v>
      </c>
      <c r="D26" s="41">
        <f>SUM(D27,D28,D29,D30)</f>
        <v>23625.69</v>
      </c>
      <c r="E26" s="42">
        <f t="shared" si="0"/>
        <v>28.9889323795384</v>
      </c>
    </row>
    <row r="27" spans="1:5" ht="22.5">
      <c r="A27" s="49"/>
      <c r="B27" s="52" t="s">
        <v>239</v>
      </c>
      <c r="C27" s="43">
        <v>46249</v>
      </c>
      <c r="D27" s="43">
        <v>13732.27</v>
      </c>
      <c r="E27" s="44">
        <f t="shared" si="0"/>
        <v>29.6920365845748</v>
      </c>
    </row>
    <row r="28" spans="1:5" ht="56.25">
      <c r="A28" s="49"/>
      <c r="B28" s="52" t="s">
        <v>228</v>
      </c>
      <c r="C28" s="43">
        <v>30000</v>
      </c>
      <c r="D28" s="43">
        <v>8605.97</v>
      </c>
      <c r="E28" s="44">
        <f t="shared" si="0"/>
        <v>28.686566666666664</v>
      </c>
    </row>
    <row r="29" spans="1:5" ht="12" customHeight="1">
      <c r="A29" s="49"/>
      <c r="B29" s="53" t="s">
        <v>240</v>
      </c>
      <c r="C29" s="43">
        <v>5150</v>
      </c>
      <c r="D29" s="43">
        <v>1287.45</v>
      </c>
      <c r="E29" s="44">
        <f t="shared" si="0"/>
        <v>24.999029126213593</v>
      </c>
    </row>
    <row r="30" spans="1:5" ht="12" customHeight="1">
      <c r="A30" s="49"/>
      <c r="B30" s="45" t="s">
        <v>233</v>
      </c>
      <c r="C30" s="43">
        <v>100</v>
      </c>
      <c r="D30" s="43">
        <v>0</v>
      </c>
      <c r="E30" s="44">
        <f t="shared" si="0"/>
        <v>0</v>
      </c>
    </row>
    <row r="31" spans="1:5" ht="17.25" customHeight="1">
      <c r="A31" s="49"/>
      <c r="B31" s="45" t="s">
        <v>241</v>
      </c>
      <c r="C31" s="41">
        <f>SUM(C32)</f>
        <v>5829</v>
      </c>
      <c r="D31" s="41">
        <f>SUM(D32)</f>
        <v>29148.3</v>
      </c>
      <c r="E31" s="42">
        <f t="shared" si="0"/>
        <v>500.0566134843026</v>
      </c>
    </row>
    <row r="32" spans="1:5" ht="12.75" customHeight="1">
      <c r="A32" s="49"/>
      <c r="B32" s="54" t="s">
        <v>242</v>
      </c>
      <c r="C32" s="43">
        <v>5829</v>
      </c>
      <c r="D32" s="43">
        <v>29148.3</v>
      </c>
      <c r="E32" s="44">
        <f t="shared" si="0"/>
        <v>500.0566134843026</v>
      </c>
    </row>
    <row r="33" spans="1:5" ht="12.75">
      <c r="A33" s="36" t="s">
        <v>243</v>
      </c>
      <c r="B33" s="51" t="s">
        <v>244</v>
      </c>
      <c r="C33" s="38">
        <f>SUM(C34,C37)</f>
        <v>78409</v>
      </c>
      <c r="D33" s="38">
        <f>SUM(D34,D37)</f>
        <v>25373.08</v>
      </c>
      <c r="E33" s="39">
        <f t="shared" si="0"/>
        <v>32.35990766366106</v>
      </c>
    </row>
    <row r="34" spans="1:5" ht="12.75">
      <c r="A34" s="49"/>
      <c r="B34" s="52" t="s">
        <v>245</v>
      </c>
      <c r="C34" s="41">
        <f>SUM(C35,C36)</f>
        <v>58309</v>
      </c>
      <c r="D34" s="41">
        <f>SUM(D35,D36)</f>
        <v>17897.56</v>
      </c>
      <c r="E34" s="42">
        <f t="shared" si="0"/>
        <v>30.69433535131798</v>
      </c>
    </row>
    <row r="35" spans="1:5" ht="34.5" customHeight="1">
      <c r="A35" s="49"/>
      <c r="B35" s="45" t="s">
        <v>246</v>
      </c>
      <c r="C35" s="43">
        <v>55540</v>
      </c>
      <c r="D35" s="43">
        <v>17092</v>
      </c>
      <c r="E35" s="44">
        <f t="shared" si="0"/>
        <v>30.774216780698595</v>
      </c>
    </row>
    <row r="36" spans="1:5" ht="33.75">
      <c r="A36" s="49"/>
      <c r="B36" s="52" t="s">
        <v>247</v>
      </c>
      <c r="C36" s="43">
        <v>2769</v>
      </c>
      <c r="D36" s="43">
        <v>805.56</v>
      </c>
      <c r="E36" s="44">
        <f t="shared" si="0"/>
        <v>29.092091007583964</v>
      </c>
    </row>
    <row r="37" spans="1:5" ht="22.5">
      <c r="A37" s="49"/>
      <c r="B37" s="52" t="s">
        <v>248</v>
      </c>
      <c r="C37" s="41">
        <f>SUM(C38,C39,C40)</f>
        <v>20100</v>
      </c>
      <c r="D37" s="41">
        <f>SUM(D38,D39,D40)</f>
        <v>7475.5199999999995</v>
      </c>
      <c r="E37" s="42">
        <f t="shared" si="0"/>
        <v>37.19164179104477</v>
      </c>
    </row>
    <row r="38" spans="1:5" ht="22.5">
      <c r="A38" s="49"/>
      <c r="B38" s="52" t="s">
        <v>249</v>
      </c>
      <c r="C38" s="43">
        <v>0</v>
      </c>
      <c r="D38" s="43">
        <v>0</v>
      </c>
      <c r="E38" s="44" t="str">
        <f t="shared" si="0"/>
        <v>-</v>
      </c>
    </row>
    <row r="39" spans="1:5" ht="12.75">
      <c r="A39" s="49"/>
      <c r="B39" s="52" t="s">
        <v>250</v>
      </c>
      <c r="C39" s="43">
        <v>100</v>
      </c>
      <c r="D39" s="43">
        <v>789.04</v>
      </c>
      <c r="E39" s="44">
        <f t="shared" si="0"/>
        <v>789.04</v>
      </c>
    </row>
    <row r="40" spans="1:5" ht="12.75">
      <c r="A40" s="49"/>
      <c r="B40" s="52" t="s">
        <v>242</v>
      </c>
      <c r="C40" s="43">
        <v>20000</v>
      </c>
      <c r="D40" s="43">
        <v>6686.48</v>
      </c>
      <c r="E40" s="44">
        <f t="shared" si="0"/>
        <v>33.4324</v>
      </c>
    </row>
    <row r="41" spans="1:5" ht="32.25">
      <c r="A41" s="36" t="s">
        <v>251</v>
      </c>
      <c r="B41" s="55" t="s">
        <v>252</v>
      </c>
      <c r="C41" s="38">
        <f>SUM(C42)</f>
        <v>1784</v>
      </c>
      <c r="D41" s="38">
        <f>SUM(D42)</f>
        <v>443</v>
      </c>
      <c r="E41" s="39">
        <f t="shared" si="0"/>
        <v>24.831838565022423</v>
      </c>
    </row>
    <row r="42" spans="1:5" ht="33.75">
      <c r="A42" s="49"/>
      <c r="B42" s="52" t="s">
        <v>253</v>
      </c>
      <c r="C42" s="41">
        <f>SUM(C43)</f>
        <v>1784</v>
      </c>
      <c r="D42" s="41">
        <f>SUM(D43)</f>
        <v>443</v>
      </c>
      <c r="E42" s="42">
        <f t="shared" si="0"/>
        <v>24.831838565022423</v>
      </c>
    </row>
    <row r="43" spans="1:5" ht="33.75" customHeight="1">
      <c r="A43" s="49"/>
      <c r="B43" s="54" t="s">
        <v>246</v>
      </c>
      <c r="C43" s="43">
        <v>1784</v>
      </c>
      <c r="D43" s="43">
        <v>443</v>
      </c>
      <c r="E43" s="44">
        <f t="shared" si="0"/>
        <v>24.831838565022423</v>
      </c>
    </row>
    <row r="44" spans="1:5" ht="21.75">
      <c r="A44" s="47" t="s">
        <v>254</v>
      </c>
      <c r="B44" s="56" t="s">
        <v>255</v>
      </c>
      <c r="C44" s="38">
        <f>SUM(C45)</f>
        <v>500</v>
      </c>
      <c r="D44" s="38">
        <f>SUM(D45)</f>
        <v>0</v>
      </c>
      <c r="E44" s="39">
        <f t="shared" si="0"/>
        <v>0</v>
      </c>
    </row>
    <row r="45" spans="1:5" ht="16.5" customHeight="1">
      <c r="A45" s="49"/>
      <c r="B45" s="54" t="s">
        <v>256</v>
      </c>
      <c r="C45" s="41">
        <f>SUM(C46)</f>
        <v>500</v>
      </c>
      <c r="D45" s="41">
        <f>SUM(D46)</f>
        <v>0</v>
      </c>
      <c r="E45" s="42">
        <f t="shared" si="0"/>
        <v>0</v>
      </c>
    </row>
    <row r="46" spans="1:5" ht="33" customHeight="1">
      <c r="A46" s="49"/>
      <c r="B46" s="52" t="s">
        <v>246</v>
      </c>
      <c r="C46" s="43">
        <v>500</v>
      </c>
      <c r="D46" s="43">
        <v>0</v>
      </c>
      <c r="E46" s="44">
        <f t="shared" si="0"/>
        <v>0</v>
      </c>
    </row>
    <row r="47" spans="1:5" ht="43.5" customHeight="1">
      <c r="A47" s="57" t="s">
        <v>257</v>
      </c>
      <c r="B47" s="55" t="s">
        <v>258</v>
      </c>
      <c r="C47" s="38">
        <f>SUM(C48,C51,C59,C71,C75)</f>
        <v>6363027</v>
      </c>
      <c r="D47" s="38">
        <f>SUM(D48,D51,D59,D71,D75)</f>
        <v>1557866.42</v>
      </c>
      <c r="E47" s="39">
        <f t="shared" si="0"/>
        <v>24.483102460511326</v>
      </c>
    </row>
    <row r="48" spans="1:5" ht="24" customHeight="1">
      <c r="A48" s="49"/>
      <c r="B48" s="52" t="s">
        <v>259</v>
      </c>
      <c r="C48" s="41">
        <f>SUM(C49,C50)</f>
        <v>37400</v>
      </c>
      <c r="D48" s="41">
        <f>SUM(D49,D50)</f>
        <v>4276.62</v>
      </c>
      <c r="E48" s="42">
        <f t="shared" si="0"/>
        <v>11.4348128342246</v>
      </c>
    </row>
    <row r="49" spans="1:5" ht="23.25" customHeight="1">
      <c r="A49" s="49"/>
      <c r="B49" s="52" t="s">
        <v>260</v>
      </c>
      <c r="C49" s="43">
        <v>37000</v>
      </c>
      <c r="D49" s="43">
        <v>4265.62</v>
      </c>
      <c r="E49" s="44">
        <f t="shared" si="0"/>
        <v>11.528702702702702</v>
      </c>
    </row>
    <row r="50" spans="1:5" ht="23.25" customHeight="1">
      <c r="A50" s="49"/>
      <c r="B50" s="52" t="s">
        <v>261</v>
      </c>
      <c r="C50" s="43">
        <v>400</v>
      </c>
      <c r="D50" s="43">
        <v>11</v>
      </c>
      <c r="E50" s="44">
        <f t="shared" si="0"/>
        <v>2.75</v>
      </c>
    </row>
    <row r="51" spans="1:5" ht="56.25" customHeight="1">
      <c r="A51" s="51"/>
      <c r="B51" s="58" t="s">
        <v>262</v>
      </c>
      <c r="C51" s="41">
        <f>SUM(C52,C53,C54,C55,C56,C57,C58)</f>
        <v>796547</v>
      </c>
      <c r="D51" s="41">
        <f>SUM(D52,D53,D54,D55,D56,D57,D58)</f>
        <v>212398.28</v>
      </c>
      <c r="E51" s="42">
        <f t="shared" si="0"/>
        <v>26.664877276544885</v>
      </c>
    </row>
    <row r="52" spans="1:5" ht="12.75">
      <c r="A52" s="49"/>
      <c r="B52" s="52" t="s">
        <v>263</v>
      </c>
      <c r="C52" s="43">
        <v>757773</v>
      </c>
      <c r="D52" s="43">
        <v>197534.84</v>
      </c>
      <c r="E52" s="44">
        <f t="shared" si="0"/>
        <v>26.067811864502957</v>
      </c>
    </row>
    <row r="53" spans="1:5" ht="12.75">
      <c r="A53" s="49"/>
      <c r="B53" s="52" t="s">
        <v>264</v>
      </c>
      <c r="C53" s="43">
        <v>430</v>
      </c>
      <c r="D53" s="43">
        <v>197</v>
      </c>
      <c r="E53" s="44">
        <f t="shared" si="0"/>
        <v>45.81395348837209</v>
      </c>
    </row>
    <row r="54" spans="1:5" ht="12.75">
      <c r="A54" s="49"/>
      <c r="B54" s="52" t="s">
        <v>265</v>
      </c>
      <c r="C54" s="43">
        <v>5677</v>
      </c>
      <c r="D54" s="43">
        <v>1511.25</v>
      </c>
      <c r="E54" s="44">
        <f t="shared" si="0"/>
        <v>26.620574246961425</v>
      </c>
    </row>
    <row r="55" spans="1:5" ht="12.75">
      <c r="A55" s="49"/>
      <c r="B55" s="52" t="s">
        <v>266</v>
      </c>
      <c r="C55" s="43">
        <v>27987</v>
      </c>
      <c r="D55" s="43">
        <v>10655</v>
      </c>
      <c r="E55" s="44">
        <f t="shared" si="0"/>
        <v>38.07124736484796</v>
      </c>
    </row>
    <row r="56" spans="1:5" ht="12.75">
      <c r="A56" s="49"/>
      <c r="B56" s="52" t="s">
        <v>267</v>
      </c>
      <c r="C56" s="43">
        <v>300</v>
      </c>
      <c r="D56" s="43">
        <v>2500</v>
      </c>
      <c r="E56" s="44">
        <f t="shared" si="0"/>
        <v>833.3333333333334</v>
      </c>
    </row>
    <row r="57" spans="1:5" ht="12.75">
      <c r="A57" s="49"/>
      <c r="B57" s="52" t="s">
        <v>268</v>
      </c>
      <c r="C57" s="43">
        <v>80</v>
      </c>
      <c r="D57" s="43">
        <v>0</v>
      </c>
      <c r="E57" s="44">
        <f t="shared" si="0"/>
        <v>0</v>
      </c>
    </row>
    <row r="58" spans="1:5" ht="22.5">
      <c r="A58" s="49"/>
      <c r="B58" s="52" t="s">
        <v>261</v>
      </c>
      <c r="C58" s="43">
        <v>4300</v>
      </c>
      <c r="D58" s="43">
        <v>0.19</v>
      </c>
      <c r="E58" s="44">
        <f t="shared" si="0"/>
        <v>0.004418604651162791</v>
      </c>
    </row>
    <row r="59" spans="1:5" ht="55.5" customHeight="1">
      <c r="A59" s="49"/>
      <c r="B59" s="52" t="s">
        <v>269</v>
      </c>
      <c r="C59" s="41">
        <f>SUM(C60,C61,C62,C63,C64,C65,C66,C67,C68,C69,C70)</f>
        <v>1360229</v>
      </c>
      <c r="D59" s="41">
        <f>SUM(D60,D61,D62,D63,D64,D65,D66,D67,D68,D69,D70)</f>
        <v>444210.62</v>
      </c>
      <c r="E59" s="42">
        <f t="shared" si="0"/>
        <v>32.65704671786883</v>
      </c>
    </row>
    <row r="60" spans="1:5" ht="12.75">
      <c r="A60" s="49"/>
      <c r="B60" s="52" t="s">
        <v>263</v>
      </c>
      <c r="C60" s="43">
        <v>682393</v>
      </c>
      <c r="D60" s="43">
        <v>231426.97</v>
      </c>
      <c r="E60" s="44">
        <f t="shared" si="0"/>
        <v>33.91403047803831</v>
      </c>
    </row>
    <row r="61" spans="1:5" ht="12.75">
      <c r="A61" s="49"/>
      <c r="B61" s="52" t="s">
        <v>264</v>
      </c>
      <c r="C61" s="43">
        <v>284831</v>
      </c>
      <c r="D61" s="43">
        <v>97213.83</v>
      </c>
      <c r="E61" s="44">
        <f t="shared" si="0"/>
        <v>34.130354490908644</v>
      </c>
    </row>
    <row r="62" spans="1:5" ht="12.75">
      <c r="A62" s="49"/>
      <c r="B62" s="52" t="s">
        <v>265</v>
      </c>
      <c r="C62" s="43">
        <v>7630</v>
      </c>
      <c r="D62" s="43">
        <v>3682.06</v>
      </c>
      <c r="E62" s="44">
        <f t="shared" si="0"/>
        <v>48.257667103538665</v>
      </c>
    </row>
    <row r="63" spans="1:5" ht="12.75">
      <c r="A63" s="49"/>
      <c r="B63" s="52" t="s">
        <v>266</v>
      </c>
      <c r="C63" s="43">
        <v>135675</v>
      </c>
      <c r="D63" s="43">
        <v>43135.9</v>
      </c>
      <c r="E63" s="44">
        <f t="shared" si="0"/>
        <v>31.793550764695045</v>
      </c>
    </row>
    <row r="64" spans="1:5" ht="12.75">
      <c r="A64" s="49"/>
      <c r="B64" s="52" t="s">
        <v>270</v>
      </c>
      <c r="C64" s="43">
        <v>30000</v>
      </c>
      <c r="D64" s="43">
        <v>10571.1</v>
      </c>
      <c r="E64" s="44">
        <f t="shared" si="0"/>
        <v>35.237</v>
      </c>
    </row>
    <row r="65" spans="1:5" ht="12.75">
      <c r="A65" s="49"/>
      <c r="B65" s="52" t="s">
        <v>271</v>
      </c>
      <c r="C65" s="43">
        <v>500</v>
      </c>
      <c r="D65" s="43">
        <v>0</v>
      </c>
      <c r="E65" s="44">
        <f t="shared" si="0"/>
        <v>0</v>
      </c>
    </row>
    <row r="66" spans="1:5" ht="12.75">
      <c r="A66" s="49"/>
      <c r="B66" s="52" t="s">
        <v>272</v>
      </c>
      <c r="C66" s="43">
        <v>40000</v>
      </c>
      <c r="D66" s="43">
        <v>7255</v>
      </c>
      <c r="E66" s="44">
        <f t="shared" si="0"/>
        <v>18.1375</v>
      </c>
    </row>
    <row r="67" spans="1:5" ht="12.75">
      <c r="A67" s="49"/>
      <c r="B67" s="52" t="s">
        <v>273</v>
      </c>
      <c r="C67" s="43">
        <v>150000</v>
      </c>
      <c r="D67" s="43">
        <v>47132.98</v>
      </c>
      <c r="E67" s="44">
        <f t="shared" si="0"/>
        <v>31.421986666666665</v>
      </c>
    </row>
    <row r="68" spans="1:5" ht="12.75">
      <c r="A68" s="49"/>
      <c r="B68" s="52" t="s">
        <v>274</v>
      </c>
      <c r="C68" s="43">
        <v>700</v>
      </c>
      <c r="D68" s="43">
        <v>114.9</v>
      </c>
      <c r="E68" s="44">
        <f t="shared" si="0"/>
        <v>16.414285714285715</v>
      </c>
    </row>
    <row r="69" spans="1:5" ht="12.75">
      <c r="A69" s="49"/>
      <c r="B69" s="52" t="s">
        <v>268</v>
      </c>
      <c r="C69" s="43">
        <v>3500</v>
      </c>
      <c r="D69" s="43">
        <v>580.8</v>
      </c>
      <c r="E69" s="44">
        <f t="shared" si="0"/>
        <v>16.59428571428571</v>
      </c>
    </row>
    <row r="70" spans="1:5" ht="22.5">
      <c r="A70" s="49"/>
      <c r="B70" s="52" t="s">
        <v>261</v>
      </c>
      <c r="C70" s="43">
        <v>25000</v>
      </c>
      <c r="D70" s="43">
        <v>3097.08</v>
      </c>
      <c r="E70" s="44">
        <f t="shared" si="0"/>
        <v>12.38832</v>
      </c>
    </row>
    <row r="71" spans="1:5" ht="45">
      <c r="A71" s="49"/>
      <c r="B71" s="52" t="s">
        <v>275</v>
      </c>
      <c r="C71" s="41">
        <f>SUM(C72,C73,C74)</f>
        <v>166500</v>
      </c>
      <c r="D71" s="41">
        <f>SUM(D72,D73,D74)</f>
        <v>57523.02</v>
      </c>
      <c r="E71" s="42">
        <f t="shared" si="0"/>
        <v>34.54836036036036</v>
      </c>
    </row>
    <row r="72" spans="1:5" ht="12.75">
      <c r="A72" s="49"/>
      <c r="B72" s="52" t="s">
        <v>276</v>
      </c>
      <c r="C72" s="43">
        <v>42000</v>
      </c>
      <c r="D72" s="43">
        <v>11289</v>
      </c>
      <c r="E72" s="44">
        <f t="shared" si="0"/>
        <v>26.87857142857143</v>
      </c>
    </row>
    <row r="73" spans="1:5" ht="22.5">
      <c r="A73" s="49"/>
      <c r="B73" s="52" t="s">
        <v>277</v>
      </c>
      <c r="C73" s="43">
        <v>111000</v>
      </c>
      <c r="D73" s="43">
        <v>43119.53</v>
      </c>
      <c r="E73" s="44">
        <f t="shared" si="0"/>
        <v>38.846423423423424</v>
      </c>
    </row>
    <row r="74" spans="1:5" ht="33.75">
      <c r="A74" s="49"/>
      <c r="B74" s="52" t="s">
        <v>278</v>
      </c>
      <c r="C74" s="43">
        <v>13500</v>
      </c>
      <c r="D74" s="43">
        <v>3114.49</v>
      </c>
      <c r="E74" s="44">
        <f t="shared" si="0"/>
        <v>23.070296296296295</v>
      </c>
    </row>
    <row r="75" spans="1:5" ht="22.5">
      <c r="A75" s="49"/>
      <c r="B75" s="52" t="s">
        <v>279</v>
      </c>
      <c r="C75" s="41">
        <f>SUM(C76,C77)</f>
        <v>4002351</v>
      </c>
      <c r="D75" s="41">
        <f>SUM(D76,D77)</f>
        <v>839457.88</v>
      </c>
      <c r="E75" s="42">
        <f t="shared" si="0"/>
        <v>20.97411946128663</v>
      </c>
    </row>
    <row r="76" spans="1:5" ht="12.75">
      <c r="A76" s="49"/>
      <c r="B76" s="52" t="s">
        <v>280</v>
      </c>
      <c r="C76" s="43">
        <v>3977351</v>
      </c>
      <c r="D76" s="43">
        <v>835456</v>
      </c>
      <c r="E76" s="44">
        <f aca="true" t="shared" si="1" ref="E76:E114">IF(C76=0,"-",100*D76/C76)</f>
        <v>21.005337472101406</v>
      </c>
    </row>
    <row r="77" spans="1:5" ht="12.75">
      <c r="A77" s="49"/>
      <c r="B77" s="52" t="s">
        <v>281</v>
      </c>
      <c r="C77" s="43">
        <v>25000</v>
      </c>
      <c r="D77" s="43">
        <v>4001.88</v>
      </c>
      <c r="E77" s="44">
        <f t="shared" si="1"/>
        <v>16.00752</v>
      </c>
    </row>
    <row r="78" spans="1:5" ht="12.75">
      <c r="A78" s="51" t="s">
        <v>282</v>
      </c>
      <c r="B78" s="55" t="s">
        <v>283</v>
      </c>
      <c r="C78" s="38">
        <f>SUM(C79,C81)</f>
        <v>10154431</v>
      </c>
      <c r="D78" s="38">
        <f>SUM(D79,D81)</f>
        <v>3460964</v>
      </c>
      <c r="E78" s="39">
        <f t="shared" si="1"/>
        <v>34.083288369382785</v>
      </c>
    </row>
    <row r="79" spans="1:5" ht="33.75">
      <c r="A79" s="49"/>
      <c r="B79" s="52" t="s">
        <v>284</v>
      </c>
      <c r="C79" s="41">
        <f>SUM(C80)</f>
        <v>6851761</v>
      </c>
      <c r="D79" s="41">
        <f>SUM(D80)</f>
        <v>2635295</v>
      </c>
      <c r="E79" s="42">
        <f t="shared" si="1"/>
        <v>38.46157214181872</v>
      </c>
    </row>
    <row r="80" spans="1:5" ht="12.75">
      <c r="A80" s="49"/>
      <c r="B80" s="52" t="s">
        <v>285</v>
      </c>
      <c r="C80" s="43">
        <v>6851761</v>
      </c>
      <c r="D80" s="43">
        <v>2635295</v>
      </c>
      <c r="E80" s="44">
        <f t="shared" si="1"/>
        <v>38.46157214181872</v>
      </c>
    </row>
    <row r="81" spans="1:5" ht="22.5">
      <c r="A81" s="49"/>
      <c r="B81" s="52" t="s">
        <v>286</v>
      </c>
      <c r="C81" s="41">
        <f>SUM(C82)</f>
        <v>3302670</v>
      </c>
      <c r="D81" s="41">
        <f>SUM(D82)</f>
        <v>825669</v>
      </c>
      <c r="E81" s="42">
        <f t="shared" si="1"/>
        <v>25.000045417798326</v>
      </c>
    </row>
    <row r="82" spans="1:5" ht="12.75">
      <c r="A82" s="49"/>
      <c r="B82" s="52" t="s">
        <v>285</v>
      </c>
      <c r="C82" s="43">
        <v>3302670</v>
      </c>
      <c r="D82" s="43">
        <v>825669</v>
      </c>
      <c r="E82" s="44">
        <f t="shared" si="1"/>
        <v>25.000045417798326</v>
      </c>
    </row>
    <row r="83" spans="1:5" ht="12.75">
      <c r="A83" s="51" t="s">
        <v>287</v>
      </c>
      <c r="B83" s="55" t="s">
        <v>288</v>
      </c>
      <c r="C83" s="38">
        <f>SUM(C84,C87)</f>
        <v>1290</v>
      </c>
      <c r="D83" s="38">
        <f>SUM(D84,D87)</f>
        <v>320</v>
      </c>
      <c r="E83" s="39">
        <f t="shared" si="1"/>
        <v>24.8062015503876</v>
      </c>
    </row>
    <row r="84" spans="1:5" ht="12.75">
      <c r="A84" s="49"/>
      <c r="B84" s="52" t="s">
        <v>289</v>
      </c>
      <c r="C84" s="41">
        <f>SUM(C85,C86)</f>
        <v>840</v>
      </c>
      <c r="D84" s="41">
        <f>SUM(D85,D86)</f>
        <v>218</v>
      </c>
      <c r="E84" s="42">
        <f t="shared" si="1"/>
        <v>25.952380952380953</v>
      </c>
    </row>
    <row r="85" spans="1:5" ht="15" customHeight="1">
      <c r="A85" s="49"/>
      <c r="B85" s="54" t="s">
        <v>290</v>
      </c>
      <c r="C85" s="43">
        <v>840</v>
      </c>
      <c r="D85" s="43">
        <v>218</v>
      </c>
      <c r="E85" s="44">
        <f t="shared" si="1"/>
        <v>25.952380952380953</v>
      </c>
    </row>
    <row r="86" spans="1:5" ht="33.75">
      <c r="A86" s="49"/>
      <c r="B86" s="52" t="s">
        <v>291</v>
      </c>
      <c r="C86" s="43">
        <v>0</v>
      </c>
      <c r="D86" s="43">
        <v>0</v>
      </c>
      <c r="E86" s="44" t="str">
        <f t="shared" si="1"/>
        <v>-</v>
      </c>
    </row>
    <row r="87" spans="1:5" ht="12.75">
      <c r="A87" s="49"/>
      <c r="B87" s="54" t="s">
        <v>292</v>
      </c>
      <c r="C87" s="41">
        <f>SUM(C88)</f>
        <v>450</v>
      </c>
      <c r="D87" s="41">
        <f>SUM(D88)</f>
        <v>102</v>
      </c>
      <c r="E87" s="42">
        <f t="shared" si="1"/>
        <v>22.666666666666668</v>
      </c>
    </row>
    <row r="88" spans="1:5" ht="12.75">
      <c r="A88" s="49"/>
      <c r="B88" s="52" t="s">
        <v>290</v>
      </c>
      <c r="C88" s="43">
        <v>450</v>
      </c>
      <c r="D88" s="43">
        <v>102</v>
      </c>
      <c r="E88" s="44">
        <f t="shared" si="1"/>
        <v>22.666666666666668</v>
      </c>
    </row>
    <row r="89" spans="1:5" ht="12.75">
      <c r="A89" s="51" t="s">
        <v>293</v>
      </c>
      <c r="B89" s="55" t="s">
        <v>294</v>
      </c>
      <c r="C89" s="38">
        <f>SUM(C90,C93,C95,C98,C100,C102)</f>
        <v>4798900</v>
      </c>
      <c r="D89" s="38">
        <f>SUM(D90,D93,D95,D98,D100,D102)</f>
        <v>1257591.3099999998</v>
      </c>
      <c r="E89" s="39">
        <f t="shared" si="1"/>
        <v>26.20582445977203</v>
      </c>
    </row>
    <row r="90" spans="1:5" ht="34.5" customHeight="1">
      <c r="A90" s="49"/>
      <c r="B90" s="52" t="s">
        <v>295</v>
      </c>
      <c r="C90" s="41">
        <f>SUM(C91,C92)</f>
        <v>4401000</v>
      </c>
      <c r="D90" s="41">
        <f>SUM(D91,D92)</f>
        <v>1103252.14</v>
      </c>
      <c r="E90" s="42">
        <f t="shared" si="1"/>
        <v>25.068214951147464</v>
      </c>
    </row>
    <row r="91" spans="1:5" ht="34.5" customHeight="1">
      <c r="A91" s="49"/>
      <c r="B91" s="52" t="s">
        <v>246</v>
      </c>
      <c r="C91" s="43">
        <v>4400000</v>
      </c>
      <c r="D91" s="43">
        <v>1103233</v>
      </c>
      <c r="E91" s="44">
        <f t="shared" si="1"/>
        <v>25.073477272727274</v>
      </c>
    </row>
    <row r="92" spans="1:5" ht="34.5" customHeight="1">
      <c r="A92" s="49"/>
      <c r="B92" s="52" t="s">
        <v>247</v>
      </c>
      <c r="C92" s="43">
        <v>1000</v>
      </c>
      <c r="D92" s="43">
        <v>19.14</v>
      </c>
      <c r="E92" s="44">
        <f t="shared" si="1"/>
        <v>1.914</v>
      </c>
    </row>
    <row r="93" spans="1:5" ht="56.25">
      <c r="A93" s="49"/>
      <c r="B93" s="52" t="s">
        <v>296</v>
      </c>
      <c r="C93" s="41">
        <f>SUM(C94)</f>
        <v>13900</v>
      </c>
      <c r="D93" s="41">
        <f>SUM(D94)</f>
        <v>5000</v>
      </c>
      <c r="E93" s="42">
        <f t="shared" si="1"/>
        <v>35.97122302158273</v>
      </c>
    </row>
    <row r="94" spans="1:5" ht="35.25" customHeight="1">
      <c r="A94" s="49"/>
      <c r="B94" s="54" t="s">
        <v>246</v>
      </c>
      <c r="C94" s="43">
        <v>13900</v>
      </c>
      <c r="D94" s="43">
        <v>5000</v>
      </c>
      <c r="E94" s="44">
        <f t="shared" si="1"/>
        <v>35.97122302158273</v>
      </c>
    </row>
    <row r="95" spans="1:5" ht="33.75">
      <c r="A95" s="49"/>
      <c r="B95" s="52" t="s">
        <v>297</v>
      </c>
      <c r="C95" s="41">
        <f>SUM(C96,C97)</f>
        <v>194000</v>
      </c>
      <c r="D95" s="41">
        <f>SUM(D96,D97)</f>
        <v>58800</v>
      </c>
      <c r="E95" s="42">
        <f t="shared" si="1"/>
        <v>30.309278350515463</v>
      </c>
    </row>
    <row r="96" spans="1:5" ht="36" customHeight="1">
      <c r="A96" s="49"/>
      <c r="B96" s="52" t="s">
        <v>246</v>
      </c>
      <c r="C96" s="43">
        <v>135000</v>
      </c>
      <c r="D96" s="43">
        <v>35600</v>
      </c>
      <c r="E96" s="44">
        <f t="shared" si="1"/>
        <v>26.37037037037037</v>
      </c>
    </row>
    <row r="97" spans="1:5" ht="33.75">
      <c r="A97" s="49"/>
      <c r="B97" s="52" t="s">
        <v>291</v>
      </c>
      <c r="C97" s="43">
        <v>59000</v>
      </c>
      <c r="D97" s="43">
        <v>23200</v>
      </c>
      <c r="E97" s="44">
        <f t="shared" si="1"/>
        <v>39.32203389830509</v>
      </c>
    </row>
    <row r="98" spans="1:5" ht="12.75">
      <c r="A98" s="49"/>
      <c r="B98" s="54" t="s">
        <v>298</v>
      </c>
      <c r="C98" s="41">
        <f>SUM(C99)</f>
        <v>121000</v>
      </c>
      <c r="D98" s="41">
        <f>SUM(D99)</f>
        <v>43171</v>
      </c>
      <c r="E98" s="42">
        <f t="shared" si="1"/>
        <v>35.67851239669422</v>
      </c>
    </row>
    <row r="99" spans="1:5" ht="33.75">
      <c r="A99" s="49"/>
      <c r="B99" s="52" t="s">
        <v>291</v>
      </c>
      <c r="C99" s="43">
        <v>121000</v>
      </c>
      <c r="D99" s="43">
        <v>43171</v>
      </c>
      <c r="E99" s="44">
        <f t="shared" si="1"/>
        <v>35.67851239669422</v>
      </c>
    </row>
    <row r="100" spans="1:5" ht="22.5">
      <c r="A100" s="49"/>
      <c r="B100" s="52" t="s">
        <v>299</v>
      </c>
      <c r="C100" s="41">
        <f>SUM(C101)</f>
        <v>11000</v>
      </c>
      <c r="D100" s="41">
        <f>SUM(D101)</f>
        <v>1845.2</v>
      </c>
      <c r="E100" s="42">
        <f t="shared" si="1"/>
        <v>16.774545454545454</v>
      </c>
    </row>
    <row r="101" spans="1:5" ht="12.75">
      <c r="A101" s="49"/>
      <c r="B101" s="52" t="s">
        <v>232</v>
      </c>
      <c r="C101" s="43">
        <v>11000</v>
      </c>
      <c r="D101" s="43">
        <v>1845.2</v>
      </c>
      <c r="E101" s="44">
        <f t="shared" si="1"/>
        <v>16.774545454545454</v>
      </c>
    </row>
    <row r="102" spans="1:5" ht="12.75">
      <c r="A102" s="49"/>
      <c r="B102" s="54" t="s">
        <v>300</v>
      </c>
      <c r="C102" s="41">
        <f>SUM(C103,C104)</f>
        <v>58000</v>
      </c>
      <c r="D102" s="41">
        <f>SUM(D103,D104)</f>
        <v>45522.97</v>
      </c>
      <c r="E102" s="42">
        <f t="shared" si="1"/>
        <v>78.48787931034482</v>
      </c>
    </row>
    <row r="103" spans="1:5" ht="12.75">
      <c r="A103" s="49"/>
      <c r="B103" s="52" t="s">
        <v>290</v>
      </c>
      <c r="C103" s="43">
        <v>1000</v>
      </c>
      <c r="D103" s="43">
        <v>522.97</v>
      </c>
      <c r="E103" s="44">
        <f t="shared" si="1"/>
        <v>52.297</v>
      </c>
    </row>
    <row r="104" spans="1:5" ht="33.75">
      <c r="A104" s="49"/>
      <c r="B104" s="52" t="s">
        <v>291</v>
      </c>
      <c r="C104" s="43">
        <v>57000</v>
      </c>
      <c r="D104" s="43">
        <v>45000</v>
      </c>
      <c r="E104" s="44">
        <f t="shared" si="1"/>
        <v>78.94736842105263</v>
      </c>
    </row>
    <row r="105" spans="1:5" ht="21.75">
      <c r="A105" s="51" t="s">
        <v>301</v>
      </c>
      <c r="B105" s="55" t="s">
        <v>302</v>
      </c>
      <c r="C105" s="38">
        <f>SUM(C106)</f>
        <v>93100</v>
      </c>
      <c r="D105" s="38">
        <f>SUM(D106)</f>
        <v>22596.71</v>
      </c>
      <c r="E105" s="39">
        <f t="shared" si="1"/>
        <v>24.271439312567132</v>
      </c>
    </row>
    <row r="106" spans="1:5" ht="22.5">
      <c r="A106" s="49"/>
      <c r="B106" s="52" t="s">
        <v>303</v>
      </c>
      <c r="C106" s="41">
        <f>SUM(C107,C108)</f>
        <v>93100</v>
      </c>
      <c r="D106" s="41">
        <f>SUM(D107,D108)</f>
        <v>22596.71</v>
      </c>
      <c r="E106" s="42">
        <f t="shared" si="1"/>
        <v>24.271439312567132</v>
      </c>
    </row>
    <row r="107" spans="1:5" ht="12.75">
      <c r="A107" s="49"/>
      <c r="B107" s="52" t="s">
        <v>232</v>
      </c>
      <c r="C107" s="43">
        <v>93000</v>
      </c>
      <c r="D107" s="43">
        <v>22596.71</v>
      </c>
      <c r="E107" s="44">
        <f t="shared" si="1"/>
        <v>24.297537634408602</v>
      </c>
    </row>
    <row r="108" spans="1:5" ht="12.75">
      <c r="A108" s="49"/>
      <c r="B108" s="52" t="s">
        <v>233</v>
      </c>
      <c r="C108" s="43">
        <v>100</v>
      </c>
      <c r="D108" s="43">
        <v>0</v>
      </c>
      <c r="E108" s="44">
        <f t="shared" si="1"/>
        <v>0</v>
      </c>
    </row>
    <row r="109" spans="1:5" ht="12.75">
      <c r="A109" s="51" t="s">
        <v>304</v>
      </c>
      <c r="B109" s="55" t="s">
        <v>305</v>
      </c>
      <c r="C109" s="38">
        <f>SUM(C110)</f>
        <v>22020</v>
      </c>
      <c r="D109" s="38">
        <f>SUM(D110)</f>
        <v>8</v>
      </c>
      <c r="E109" s="39">
        <f t="shared" si="1"/>
        <v>0.03633060853769301</v>
      </c>
    </row>
    <row r="110" spans="1:5" ht="12.75">
      <c r="A110" s="49"/>
      <c r="B110" s="52" t="s">
        <v>306</v>
      </c>
      <c r="C110" s="41">
        <f>SUM(C111,C112,C113)</f>
        <v>22020</v>
      </c>
      <c r="D110" s="41">
        <f>SUM(D111,D112,D113)</f>
        <v>8</v>
      </c>
      <c r="E110" s="42">
        <f t="shared" si="1"/>
        <v>0.03633060853769301</v>
      </c>
    </row>
    <row r="111" spans="1:5" ht="12.75">
      <c r="A111" s="49"/>
      <c r="B111" s="52" t="s">
        <v>232</v>
      </c>
      <c r="C111" s="43">
        <v>20000</v>
      </c>
      <c r="D111" s="43">
        <v>0</v>
      </c>
      <c r="E111" s="44">
        <f t="shared" si="1"/>
        <v>0</v>
      </c>
    </row>
    <row r="112" spans="1:5" ht="11.25" customHeight="1">
      <c r="A112" s="49"/>
      <c r="B112" s="54" t="s">
        <v>307</v>
      </c>
      <c r="C112" s="43">
        <v>2000</v>
      </c>
      <c r="D112" s="43">
        <v>0</v>
      </c>
      <c r="E112" s="44">
        <f t="shared" si="1"/>
        <v>0</v>
      </c>
    </row>
    <row r="113" spans="1:5" ht="12.75">
      <c r="A113" s="49"/>
      <c r="B113" s="52" t="s">
        <v>290</v>
      </c>
      <c r="C113" s="43">
        <v>20</v>
      </c>
      <c r="D113" s="43">
        <v>8</v>
      </c>
      <c r="E113" s="44">
        <f t="shared" si="1"/>
        <v>40</v>
      </c>
    </row>
    <row r="114" spans="1:5" ht="12.75">
      <c r="A114" s="59"/>
      <c r="B114" s="55" t="s">
        <v>308</v>
      </c>
      <c r="C114" s="38">
        <f>SUM(C11,C15,C18,C22,C25,C33,C41,C44,C47,C78,C83,C89,C105,C109)</f>
        <v>22078861</v>
      </c>
      <c r="D114" s="38">
        <f>SUM(D11,D15,D18,D22,D25,D33,D41,D44,D47,D78,D83,D89,D105,D109)</f>
        <v>6550054.72</v>
      </c>
      <c r="E114" s="39">
        <f t="shared" si="1"/>
        <v>29.666633256126755</v>
      </c>
    </row>
    <row r="133" ht="12.75">
      <c r="D133" s="60"/>
    </row>
  </sheetData>
  <mergeCells count="1"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4"/>
  <sheetViews>
    <sheetView workbookViewId="0" topLeftCell="A1">
      <selection activeCell="A1" sqref="A1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1.83203125" style="1" customWidth="1"/>
    <col min="4" max="4" width="10.66015625" style="1" customWidth="1"/>
    <col min="5" max="5" width="60" style="1" customWidth="1"/>
    <col min="6" max="7" width="17.16015625" style="1" customWidth="1"/>
    <col min="8" max="16384" width="9.33203125" style="1" customWidth="1"/>
  </cols>
  <sheetData>
    <row r="1" spans="2:7" ht="62.25" customHeight="1">
      <c r="B1" s="95" t="s">
        <v>211</v>
      </c>
      <c r="C1" s="95"/>
      <c r="D1" s="95"/>
      <c r="E1" s="95"/>
      <c r="F1" s="95"/>
      <c r="G1" s="95"/>
    </row>
    <row r="2" spans="2:6" ht="17.25" customHeight="1">
      <c r="B2" s="2"/>
      <c r="C2" s="2"/>
      <c r="D2" s="2"/>
      <c r="E2" s="2"/>
      <c r="F2" s="2"/>
    </row>
    <row r="3" spans="2:7" ht="30.7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205</v>
      </c>
      <c r="G3" s="3" t="s">
        <v>206</v>
      </c>
    </row>
    <row r="4" spans="2:7" ht="16.5" customHeight="1">
      <c r="B4" s="4" t="s">
        <v>4</v>
      </c>
      <c r="C4" s="4"/>
      <c r="D4" s="4"/>
      <c r="E4" s="5" t="s">
        <v>5</v>
      </c>
      <c r="F4" s="6">
        <f>SUBTOTAL(9,F5:F8)</f>
        <v>511706</v>
      </c>
      <c r="G4" s="6">
        <f>SUBTOTAL(9,G5:G8)</f>
        <v>111307.74</v>
      </c>
    </row>
    <row r="5" spans="2:7" ht="16.5" customHeight="1">
      <c r="B5" s="7"/>
      <c r="C5" s="8" t="s">
        <v>6</v>
      </c>
      <c r="D5" s="9"/>
      <c r="E5" s="10" t="s">
        <v>7</v>
      </c>
      <c r="F5" s="11">
        <f>SUBTOTAL(9,F6)</f>
        <v>506000</v>
      </c>
      <c r="G5" s="11">
        <f>SUBTOTAL(9,G6)</f>
        <v>111245.22</v>
      </c>
    </row>
    <row r="6" spans="2:7" ht="16.5" customHeight="1">
      <c r="B6" s="12"/>
      <c r="C6" s="13" t="s">
        <v>6</v>
      </c>
      <c r="D6" s="14" t="s">
        <v>8</v>
      </c>
      <c r="E6" s="15" t="s">
        <v>9</v>
      </c>
      <c r="F6" s="16">
        <v>506000</v>
      </c>
      <c r="G6" s="16">
        <v>111245.22</v>
      </c>
    </row>
    <row r="7" spans="2:7" ht="16.5" customHeight="1">
      <c r="B7" s="7"/>
      <c r="C7" s="8" t="s">
        <v>10</v>
      </c>
      <c r="D7" s="9"/>
      <c r="E7" s="10" t="s">
        <v>11</v>
      </c>
      <c r="F7" s="11">
        <f>SUBTOTAL(9,F8)</f>
        <v>5706</v>
      </c>
      <c r="G7" s="11">
        <f>SUBTOTAL(9,G8)</f>
        <v>62.52</v>
      </c>
    </row>
    <row r="8" spans="2:7" ht="19.5" customHeight="1">
      <c r="B8" s="12"/>
      <c r="C8" s="13" t="s">
        <v>10</v>
      </c>
      <c r="D8" s="14" t="s">
        <v>12</v>
      </c>
      <c r="E8" s="15" t="s">
        <v>13</v>
      </c>
      <c r="F8" s="16">
        <v>5706</v>
      </c>
      <c r="G8" s="16">
        <v>62.52</v>
      </c>
    </row>
    <row r="9" spans="2:7" ht="16.5" customHeight="1">
      <c r="B9" s="4" t="s">
        <v>14</v>
      </c>
      <c r="C9" s="4"/>
      <c r="D9" s="4"/>
      <c r="E9" s="5" t="s">
        <v>15</v>
      </c>
      <c r="F9" s="6">
        <f>SUM(F10)</f>
        <v>271947</v>
      </c>
      <c r="G9" s="6">
        <f>SUM(G10)</f>
        <v>36131.22</v>
      </c>
    </row>
    <row r="10" spans="2:7" ht="16.5" customHeight="1">
      <c r="B10" s="7"/>
      <c r="C10" s="8" t="s">
        <v>16</v>
      </c>
      <c r="D10" s="9"/>
      <c r="E10" s="10" t="s">
        <v>17</v>
      </c>
      <c r="F10" s="11">
        <f>SUM(F11:F21)</f>
        <v>271947</v>
      </c>
      <c r="G10" s="11">
        <f>SUM(G11:G21)</f>
        <v>36131.22</v>
      </c>
    </row>
    <row r="11" spans="2:7" ht="16.5" customHeight="1">
      <c r="B11" s="12"/>
      <c r="C11" s="12"/>
      <c r="D11" s="14" t="s">
        <v>18</v>
      </c>
      <c r="E11" s="15" t="s">
        <v>19</v>
      </c>
      <c r="F11" s="16">
        <v>348</v>
      </c>
      <c r="G11" s="16">
        <v>0</v>
      </c>
    </row>
    <row r="12" spans="2:7" ht="16.5" customHeight="1">
      <c r="B12" s="12"/>
      <c r="C12" s="12"/>
      <c r="D12" s="14" t="s">
        <v>20</v>
      </c>
      <c r="E12" s="15" t="s">
        <v>21</v>
      </c>
      <c r="F12" s="16">
        <v>49</v>
      </c>
      <c r="G12" s="16">
        <v>0</v>
      </c>
    </row>
    <row r="13" spans="2:7" ht="16.5" customHeight="1">
      <c r="B13" s="12"/>
      <c r="C13" s="12"/>
      <c r="D13" s="14" t="s">
        <v>22</v>
      </c>
      <c r="E13" s="15" t="s">
        <v>23</v>
      </c>
      <c r="F13" s="16">
        <v>1000</v>
      </c>
      <c r="G13" s="16">
        <v>0</v>
      </c>
    </row>
    <row r="14" spans="2:7" ht="16.5" customHeight="1">
      <c r="B14" s="12"/>
      <c r="C14" s="12"/>
      <c r="D14" s="14" t="s">
        <v>24</v>
      </c>
      <c r="E14" s="15" t="s">
        <v>25</v>
      </c>
      <c r="F14" s="16">
        <v>15000</v>
      </c>
      <c r="G14" s="16">
        <v>1019.23</v>
      </c>
    </row>
    <row r="15" spans="2:7" ht="16.5" customHeight="1">
      <c r="B15" s="12"/>
      <c r="C15" s="12"/>
      <c r="D15" s="14" t="s">
        <v>26</v>
      </c>
      <c r="E15" s="15" t="s">
        <v>27</v>
      </c>
      <c r="F15" s="16">
        <v>118000</v>
      </c>
      <c r="G15" s="16">
        <v>19042.43</v>
      </c>
    </row>
    <row r="16" spans="2:7" ht="16.5" customHeight="1">
      <c r="B16" s="12"/>
      <c r="C16" s="12"/>
      <c r="D16" s="14" t="s">
        <v>28</v>
      </c>
      <c r="E16" s="15" t="s">
        <v>29</v>
      </c>
      <c r="F16" s="16">
        <v>12000</v>
      </c>
      <c r="G16" s="16">
        <v>0</v>
      </c>
    </row>
    <row r="17" spans="2:7" ht="16.5" customHeight="1">
      <c r="B17" s="12"/>
      <c r="C17" s="12"/>
      <c r="D17" s="14" t="s">
        <v>30</v>
      </c>
      <c r="E17" s="15" t="s">
        <v>31</v>
      </c>
      <c r="F17" s="16">
        <v>44300</v>
      </c>
      <c r="G17" s="16">
        <v>8729</v>
      </c>
    </row>
    <row r="18" spans="2:7" ht="16.5" customHeight="1">
      <c r="B18" s="12"/>
      <c r="C18" s="12"/>
      <c r="D18" s="14" t="s">
        <v>32</v>
      </c>
      <c r="E18" s="15" t="s">
        <v>33</v>
      </c>
      <c r="F18" s="16">
        <v>250</v>
      </c>
      <c r="G18" s="16">
        <v>147.13</v>
      </c>
    </row>
    <row r="19" spans="2:7" ht="16.5" customHeight="1">
      <c r="B19" s="12"/>
      <c r="C19" s="12"/>
      <c r="D19" s="14" t="s">
        <v>34</v>
      </c>
      <c r="E19" s="15" t="s">
        <v>35</v>
      </c>
      <c r="F19" s="16">
        <v>18000</v>
      </c>
      <c r="G19" s="16">
        <v>7193.43</v>
      </c>
    </row>
    <row r="20" spans="2:7" ht="16.5" customHeight="1">
      <c r="B20" s="12"/>
      <c r="C20" s="12"/>
      <c r="D20" s="14" t="s">
        <v>36</v>
      </c>
      <c r="E20" s="15" t="s">
        <v>37</v>
      </c>
      <c r="F20" s="16">
        <v>3000</v>
      </c>
      <c r="G20" s="16">
        <v>0</v>
      </c>
    </row>
    <row r="21" spans="2:7" ht="16.5" customHeight="1">
      <c r="B21" s="12"/>
      <c r="C21" s="12"/>
      <c r="D21" s="14" t="s">
        <v>8</v>
      </c>
      <c r="E21" s="15" t="s">
        <v>9</v>
      </c>
      <c r="F21" s="16">
        <v>60000</v>
      </c>
      <c r="G21" s="16">
        <v>0</v>
      </c>
    </row>
    <row r="22" spans="2:7" ht="16.5" customHeight="1">
      <c r="B22" s="4" t="s">
        <v>38</v>
      </c>
      <c r="C22" s="4"/>
      <c r="D22" s="4"/>
      <c r="E22" s="5" t="s">
        <v>39</v>
      </c>
      <c r="F22" s="6">
        <f>SUM(F23,F25,F27,F29)</f>
        <v>1365070</v>
      </c>
      <c r="G22" s="6">
        <f>SUBTOTAL(9,G25:G33)</f>
        <v>34279.36</v>
      </c>
    </row>
    <row r="23" spans="2:7" ht="16.5" customHeight="1">
      <c r="B23" s="24"/>
      <c r="C23" s="18" t="s">
        <v>207</v>
      </c>
      <c r="D23" s="18"/>
      <c r="E23" s="20" t="s">
        <v>208</v>
      </c>
      <c r="F23" s="25">
        <f>SUM(F24)</f>
        <v>40000</v>
      </c>
      <c r="G23" s="25">
        <f>SUM(G24)</f>
        <v>0</v>
      </c>
    </row>
    <row r="24" spans="2:7" ht="16.5" customHeight="1">
      <c r="B24" s="22"/>
      <c r="C24" s="19"/>
      <c r="D24" s="19" t="s">
        <v>30</v>
      </c>
      <c r="E24" s="21" t="s">
        <v>31</v>
      </c>
      <c r="F24" s="23">
        <v>40000</v>
      </c>
      <c r="G24" s="23">
        <v>0</v>
      </c>
    </row>
    <row r="25" spans="2:7" ht="16.5" customHeight="1">
      <c r="B25" s="17"/>
      <c r="C25" s="8" t="s">
        <v>40</v>
      </c>
      <c r="D25" s="9"/>
      <c r="E25" s="10" t="s">
        <v>41</v>
      </c>
      <c r="F25" s="11">
        <f>SUBTOTAL(9,F26)</f>
        <v>200000</v>
      </c>
      <c r="G25" s="11">
        <f>SUBTOTAL(9,G26)</f>
        <v>0</v>
      </c>
    </row>
    <row r="26" spans="2:7" ht="16.5" customHeight="1">
      <c r="B26" s="12"/>
      <c r="C26" s="12"/>
      <c r="D26" s="14" t="s">
        <v>8</v>
      </c>
      <c r="E26" s="15" t="s">
        <v>9</v>
      </c>
      <c r="F26" s="16">
        <v>200000</v>
      </c>
      <c r="G26" s="16">
        <v>0</v>
      </c>
    </row>
    <row r="27" spans="2:7" ht="16.5" customHeight="1">
      <c r="B27" s="7"/>
      <c r="C27" s="8" t="s">
        <v>42</v>
      </c>
      <c r="D27" s="9"/>
      <c r="E27" s="10" t="s">
        <v>43</v>
      </c>
      <c r="F27" s="11">
        <f>SUBTOTAL(9,F28)</f>
        <v>570</v>
      </c>
      <c r="G27" s="11">
        <f>SUBTOTAL(9,G28)</f>
        <v>568.05</v>
      </c>
    </row>
    <row r="28" spans="2:7" ht="16.5" customHeight="1">
      <c r="B28" s="12"/>
      <c r="C28" s="12"/>
      <c r="D28" s="14" t="s">
        <v>34</v>
      </c>
      <c r="E28" s="15" t="s">
        <v>35</v>
      </c>
      <c r="F28" s="16">
        <v>570</v>
      </c>
      <c r="G28" s="16">
        <v>568.05</v>
      </c>
    </row>
    <row r="29" spans="2:7" ht="16.5" customHeight="1">
      <c r="B29" s="7"/>
      <c r="C29" s="8" t="s">
        <v>44</v>
      </c>
      <c r="D29" s="9"/>
      <c r="E29" s="10" t="s">
        <v>45</v>
      </c>
      <c r="F29" s="11">
        <f>SUBTOTAL(9,F30:F33)</f>
        <v>1124500</v>
      </c>
      <c r="G29" s="11">
        <f>SUBTOTAL(9,G30:G33)</f>
        <v>33711.31</v>
      </c>
    </row>
    <row r="30" spans="2:7" ht="16.5" customHeight="1">
      <c r="B30" s="12"/>
      <c r="C30" s="12"/>
      <c r="D30" s="14" t="s">
        <v>24</v>
      </c>
      <c r="E30" s="15" t="s">
        <v>25</v>
      </c>
      <c r="F30" s="16">
        <v>5000</v>
      </c>
      <c r="G30" s="16">
        <v>3467.51</v>
      </c>
    </row>
    <row r="31" spans="2:7" ht="16.5" customHeight="1">
      <c r="B31" s="12"/>
      <c r="C31" s="12"/>
      <c r="D31" s="14" t="s">
        <v>28</v>
      </c>
      <c r="E31" s="15" t="s">
        <v>29</v>
      </c>
      <c r="F31" s="16">
        <v>40000</v>
      </c>
      <c r="G31" s="16">
        <v>671</v>
      </c>
    </row>
    <row r="32" spans="2:7" ht="16.5" customHeight="1">
      <c r="B32" s="12"/>
      <c r="C32" s="12"/>
      <c r="D32" s="14" t="s">
        <v>30</v>
      </c>
      <c r="E32" s="15" t="s">
        <v>31</v>
      </c>
      <c r="F32" s="16">
        <v>40000</v>
      </c>
      <c r="G32" s="16">
        <v>23228.8</v>
      </c>
    </row>
    <row r="33" spans="2:7" ht="16.5" customHeight="1">
      <c r="B33" s="12"/>
      <c r="C33" s="12"/>
      <c r="D33" s="14" t="s">
        <v>8</v>
      </c>
      <c r="E33" s="15" t="s">
        <v>9</v>
      </c>
      <c r="F33" s="16">
        <v>1039500</v>
      </c>
      <c r="G33" s="16">
        <v>6344</v>
      </c>
    </row>
    <row r="34" spans="2:7" ht="16.5" customHeight="1">
      <c r="B34" s="4" t="s">
        <v>46</v>
      </c>
      <c r="C34" s="4"/>
      <c r="D34" s="4"/>
      <c r="E34" s="5" t="s">
        <v>47</v>
      </c>
      <c r="F34" s="6">
        <f>SUBTOTAL(9,F35:F42)</f>
        <v>69200</v>
      </c>
      <c r="G34" s="6">
        <f>SUBTOTAL(9,G35:G42)</f>
        <v>1428.79</v>
      </c>
    </row>
    <row r="35" spans="2:7" ht="16.5" customHeight="1">
      <c r="B35" s="7"/>
      <c r="C35" s="8" t="s">
        <v>48</v>
      </c>
      <c r="D35" s="9"/>
      <c r="E35" s="10" t="s">
        <v>49</v>
      </c>
      <c r="F35" s="11">
        <f>SUBTOTAL(9,F36:F42)</f>
        <v>69200</v>
      </c>
      <c r="G35" s="11">
        <f>SUBTOTAL(9,G36:G42)</f>
        <v>1428.79</v>
      </c>
    </row>
    <row r="36" spans="2:7" ht="16.5" customHeight="1">
      <c r="B36" s="12"/>
      <c r="C36" s="12"/>
      <c r="D36" s="14" t="s">
        <v>22</v>
      </c>
      <c r="E36" s="15" t="s">
        <v>23</v>
      </c>
      <c r="F36" s="16">
        <v>2000</v>
      </c>
      <c r="G36" s="16">
        <v>0</v>
      </c>
    </row>
    <row r="37" spans="2:7" ht="16.5" customHeight="1">
      <c r="B37" s="12"/>
      <c r="C37" s="12"/>
      <c r="D37" s="14" t="s">
        <v>24</v>
      </c>
      <c r="E37" s="15" t="s">
        <v>25</v>
      </c>
      <c r="F37" s="16">
        <v>2500</v>
      </c>
      <c r="G37" s="16">
        <v>1083.12</v>
      </c>
    </row>
    <row r="38" spans="2:7" ht="16.5" customHeight="1">
      <c r="B38" s="12"/>
      <c r="C38" s="12"/>
      <c r="D38" s="14" t="s">
        <v>26</v>
      </c>
      <c r="E38" s="15" t="s">
        <v>27</v>
      </c>
      <c r="F38" s="16">
        <v>1000</v>
      </c>
      <c r="G38" s="16">
        <v>105.27</v>
      </c>
    </row>
    <row r="39" spans="2:7" ht="16.5" customHeight="1">
      <c r="B39" s="12"/>
      <c r="C39" s="12"/>
      <c r="D39" s="14" t="s">
        <v>28</v>
      </c>
      <c r="E39" s="15" t="s">
        <v>29</v>
      </c>
      <c r="F39" s="16">
        <v>30000</v>
      </c>
      <c r="G39" s="16">
        <v>0</v>
      </c>
    </row>
    <row r="40" spans="2:7" ht="16.5" customHeight="1">
      <c r="B40" s="12"/>
      <c r="C40" s="12"/>
      <c r="D40" s="14" t="s">
        <v>30</v>
      </c>
      <c r="E40" s="15" t="s">
        <v>31</v>
      </c>
      <c r="F40" s="16">
        <v>26700</v>
      </c>
      <c r="G40" s="16">
        <v>240.4</v>
      </c>
    </row>
    <row r="41" spans="2:7" ht="16.5" customHeight="1">
      <c r="B41" s="12"/>
      <c r="C41" s="12"/>
      <c r="D41" s="14" t="s">
        <v>50</v>
      </c>
      <c r="E41" s="15" t="s">
        <v>51</v>
      </c>
      <c r="F41" s="16">
        <v>4000</v>
      </c>
      <c r="G41" s="16">
        <v>0</v>
      </c>
    </row>
    <row r="42" spans="2:7" ht="16.5" customHeight="1">
      <c r="B42" s="12"/>
      <c r="C42" s="12"/>
      <c r="D42" s="14" t="s">
        <v>36</v>
      </c>
      <c r="E42" s="15" t="s">
        <v>37</v>
      </c>
      <c r="F42" s="16">
        <v>3000</v>
      </c>
      <c r="G42" s="16">
        <v>0</v>
      </c>
    </row>
    <row r="43" spans="2:7" ht="16.5" customHeight="1">
      <c r="B43" s="4" t="s">
        <v>52</v>
      </c>
      <c r="C43" s="4"/>
      <c r="D43" s="4"/>
      <c r="E43" s="5" t="s">
        <v>53</v>
      </c>
      <c r="F43" s="6">
        <f>SUBTOTAL(9,F44:F46)</f>
        <v>85000</v>
      </c>
      <c r="G43" s="6">
        <f>SUBTOTAL(9,G44:G46)</f>
        <v>3477</v>
      </c>
    </row>
    <row r="44" spans="2:7" ht="16.5" customHeight="1">
      <c r="B44" s="7"/>
      <c r="C44" s="8" t="s">
        <v>54</v>
      </c>
      <c r="D44" s="9"/>
      <c r="E44" s="10" t="s">
        <v>55</v>
      </c>
      <c r="F44" s="11">
        <f>SUBTOTAL(9,F45:F46)</f>
        <v>85000</v>
      </c>
      <c r="G44" s="11">
        <f>SUBTOTAL(9,G45:G46)</f>
        <v>3477</v>
      </c>
    </row>
    <row r="45" spans="2:7" ht="16.5" customHeight="1">
      <c r="B45" s="12"/>
      <c r="C45" s="12"/>
      <c r="D45" s="14" t="s">
        <v>22</v>
      </c>
      <c r="E45" s="15" t="s">
        <v>23</v>
      </c>
      <c r="F45" s="16">
        <v>5000</v>
      </c>
      <c r="G45" s="16">
        <v>0</v>
      </c>
    </row>
    <row r="46" spans="2:7" ht="16.5" customHeight="1">
      <c r="B46" s="12"/>
      <c r="C46" s="12"/>
      <c r="D46" s="14" t="s">
        <v>30</v>
      </c>
      <c r="E46" s="15" t="s">
        <v>31</v>
      </c>
      <c r="F46" s="16">
        <v>80000</v>
      </c>
      <c r="G46" s="16">
        <v>3477</v>
      </c>
    </row>
    <row r="47" spans="2:7" ht="16.5" customHeight="1">
      <c r="B47" s="4" t="s">
        <v>56</v>
      </c>
      <c r="C47" s="4"/>
      <c r="D47" s="4"/>
      <c r="E47" s="5" t="s">
        <v>57</v>
      </c>
      <c r="F47" s="6">
        <f>SUBTOTAL(9,F48:F99)</f>
        <v>2216236</v>
      </c>
      <c r="G47" s="6">
        <f>SUBTOTAL(9,G48:G99)</f>
        <v>581562.1199999999</v>
      </c>
    </row>
    <row r="48" spans="2:7" ht="16.5" customHeight="1">
      <c r="B48" s="7"/>
      <c r="C48" s="8" t="s">
        <v>58</v>
      </c>
      <c r="D48" s="9"/>
      <c r="E48" s="10" t="s">
        <v>59</v>
      </c>
      <c r="F48" s="11">
        <f>SUBTOTAL(9,F49:F54)</f>
        <v>55540</v>
      </c>
      <c r="G48" s="11">
        <f>SUBTOTAL(9,G49:G54)</f>
        <v>16581.59</v>
      </c>
    </row>
    <row r="49" spans="2:7" ht="16.5" customHeight="1">
      <c r="B49" s="12"/>
      <c r="C49" s="12"/>
      <c r="D49" s="14" t="s">
        <v>60</v>
      </c>
      <c r="E49" s="15" t="s">
        <v>61</v>
      </c>
      <c r="F49" s="16">
        <v>40903</v>
      </c>
      <c r="G49" s="16">
        <v>10227</v>
      </c>
    </row>
    <row r="50" spans="2:7" ht="16.5" customHeight="1">
      <c r="B50" s="12"/>
      <c r="C50" s="12"/>
      <c r="D50" s="14" t="s">
        <v>62</v>
      </c>
      <c r="E50" s="15" t="s">
        <v>63</v>
      </c>
      <c r="F50" s="16">
        <v>3477</v>
      </c>
      <c r="G50" s="16">
        <v>3477</v>
      </c>
    </row>
    <row r="51" spans="2:7" ht="16.5" customHeight="1">
      <c r="B51" s="12"/>
      <c r="C51" s="12"/>
      <c r="D51" s="14" t="s">
        <v>18</v>
      </c>
      <c r="E51" s="15" t="s">
        <v>19</v>
      </c>
      <c r="F51" s="16">
        <v>7713</v>
      </c>
      <c r="G51" s="16">
        <v>1788</v>
      </c>
    </row>
    <row r="52" spans="2:7" ht="16.5" customHeight="1">
      <c r="B52" s="12"/>
      <c r="C52" s="12"/>
      <c r="D52" s="14" t="s">
        <v>20</v>
      </c>
      <c r="E52" s="15" t="s">
        <v>21</v>
      </c>
      <c r="F52" s="16">
        <v>1087</v>
      </c>
      <c r="G52" s="16">
        <v>251</v>
      </c>
    </row>
    <row r="53" spans="2:7" ht="16.5" customHeight="1">
      <c r="B53" s="12"/>
      <c r="C53" s="12"/>
      <c r="D53" s="14" t="s">
        <v>24</v>
      </c>
      <c r="E53" s="15" t="s">
        <v>25</v>
      </c>
      <c r="F53" s="16">
        <v>760</v>
      </c>
      <c r="G53" s="16">
        <v>438.59</v>
      </c>
    </row>
    <row r="54" spans="2:7" ht="16.5" customHeight="1">
      <c r="B54" s="12"/>
      <c r="C54" s="12"/>
      <c r="D54" s="14" t="s">
        <v>64</v>
      </c>
      <c r="E54" s="15" t="s">
        <v>65</v>
      </c>
      <c r="F54" s="16">
        <v>1600</v>
      </c>
      <c r="G54" s="16">
        <v>400</v>
      </c>
    </row>
    <row r="55" spans="2:7" ht="16.5" customHeight="1">
      <c r="B55" s="7"/>
      <c r="C55" s="8" t="s">
        <v>66</v>
      </c>
      <c r="D55" s="9"/>
      <c r="E55" s="10" t="s">
        <v>67</v>
      </c>
      <c r="F55" s="11">
        <f>SUBTOTAL(9,F56:F62)</f>
        <v>86835</v>
      </c>
      <c r="G55" s="11">
        <f>SUBTOTAL(9,G56:G62)</f>
        <v>18347.89</v>
      </c>
    </row>
    <row r="56" spans="2:7" ht="16.5" customHeight="1">
      <c r="B56" s="12"/>
      <c r="C56" s="12"/>
      <c r="D56" s="14" t="s">
        <v>68</v>
      </c>
      <c r="E56" s="15" t="s">
        <v>69</v>
      </c>
      <c r="F56" s="16">
        <v>71400</v>
      </c>
      <c r="G56" s="16">
        <v>17404.95</v>
      </c>
    </row>
    <row r="57" spans="2:7" ht="16.5" customHeight="1">
      <c r="B57" s="12"/>
      <c r="C57" s="12"/>
      <c r="D57" s="14" t="s">
        <v>24</v>
      </c>
      <c r="E57" s="15" t="s">
        <v>25</v>
      </c>
      <c r="F57" s="16">
        <v>7500</v>
      </c>
      <c r="G57" s="16">
        <v>239.52</v>
      </c>
    </row>
    <row r="58" spans="2:7" ht="16.5" customHeight="1">
      <c r="B58" s="12"/>
      <c r="C58" s="12"/>
      <c r="D58" s="14" t="s">
        <v>30</v>
      </c>
      <c r="E58" s="15" t="s">
        <v>31</v>
      </c>
      <c r="F58" s="16">
        <v>3615</v>
      </c>
      <c r="G58" s="16">
        <v>527.32</v>
      </c>
    </row>
    <row r="59" spans="2:7" ht="16.5" customHeight="1">
      <c r="B59" s="12"/>
      <c r="C59" s="12"/>
      <c r="D59" s="14" t="s">
        <v>70</v>
      </c>
      <c r="E59" s="15" t="s">
        <v>71</v>
      </c>
      <c r="F59" s="16">
        <v>280</v>
      </c>
      <c r="G59" s="16">
        <v>0</v>
      </c>
    </row>
    <row r="60" spans="2:7" ht="16.5" customHeight="1">
      <c r="B60" s="12"/>
      <c r="C60" s="12"/>
      <c r="D60" s="14" t="s">
        <v>32</v>
      </c>
      <c r="E60" s="15" t="s">
        <v>33</v>
      </c>
      <c r="F60" s="16">
        <v>720</v>
      </c>
      <c r="G60" s="16">
        <v>148.21</v>
      </c>
    </row>
    <row r="61" spans="2:7" ht="16.5" customHeight="1">
      <c r="B61" s="12"/>
      <c r="C61" s="12"/>
      <c r="D61" s="14" t="s">
        <v>72</v>
      </c>
      <c r="E61" s="15" t="s">
        <v>73</v>
      </c>
      <c r="F61" s="16">
        <v>1820</v>
      </c>
      <c r="G61" s="16">
        <v>27.89</v>
      </c>
    </row>
    <row r="62" spans="2:7" ht="16.5" customHeight="1">
      <c r="B62" s="12"/>
      <c r="C62" s="12"/>
      <c r="D62" s="14" t="s">
        <v>74</v>
      </c>
      <c r="E62" s="15" t="s">
        <v>75</v>
      </c>
      <c r="F62" s="16">
        <v>1500</v>
      </c>
      <c r="G62" s="16">
        <v>0</v>
      </c>
    </row>
    <row r="63" spans="2:7" ht="16.5" customHeight="1">
      <c r="B63" s="7"/>
      <c r="C63" s="8" t="s">
        <v>76</v>
      </c>
      <c r="D63" s="9"/>
      <c r="E63" s="10" t="s">
        <v>77</v>
      </c>
      <c r="F63" s="11">
        <f>SUBTOTAL(9,F64:F87)</f>
        <v>2037600</v>
      </c>
      <c r="G63" s="11">
        <f>SUBTOTAL(9,G64:G87)</f>
        <v>542820.31</v>
      </c>
    </row>
    <row r="64" spans="2:7" ht="16.5" customHeight="1">
      <c r="B64" s="12"/>
      <c r="C64" s="12"/>
      <c r="D64" s="14" t="s">
        <v>78</v>
      </c>
      <c r="E64" s="15" t="s">
        <v>79</v>
      </c>
      <c r="F64" s="16">
        <v>5000</v>
      </c>
      <c r="G64" s="16">
        <v>0</v>
      </c>
    </row>
    <row r="65" spans="2:7" ht="16.5" customHeight="1">
      <c r="B65" s="12"/>
      <c r="C65" s="12"/>
      <c r="D65" s="14" t="s">
        <v>60</v>
      </c>
      <c r="E65" s="15" t="s">
        <v>61</v>
      </c>
      <c r="F65" s="16">
        <v>1147351</v>
      </c>
      <c r="G65" s="16">
        <v>274417.57</v>
      </c>
    </row>
    <row r="66" spans="2:7" ht="16.5" customHeight="1">
      <c r="B66" s="12"/>
      <c r="C66" s="12"/>
      <c r="D66" s="14" t="s">
        <v>62</v>
      </c>
      <c r="E66" s="15" t="s">
        <v>63</v>
      </c>
      <c r="F66" s="16">
        <v>79410</v>
      </c>
      <c r="G66" s="16">
        <v>77237.64</v>
      </c>
    </row>
    <row r="67" spans="2:7" ht="16.5" customHeight="1">
      <c r="B67" s="12"/>
      <c r="C67" s="12"/>
      <c r="D67" s="14" t="s">
        <v>18</v>
      </c>
      <c r="E67" s="15" t="s">
        <v>19</v>
      </c>
      <c r="F67" s="16">
        <v>218171</v>
      </c>
      <c r="G67" s="16">
        <v>51044.22</v>
      </c>
    </row>
    <row r="68" spans="2:7" ht="16.5" customHeight="1">
      <c r="B68" s="12"/>
      <c r="C68" s="12"/>
      <c r="D68" s="14" t="s">
        <v>20</v>
      </c>
      <c r="E68" s="15" t="s">
        <v>21</v>
      </c>
      <c r="F68" s="16">
        <v>30755</v>
      </c>
      <c r="G68" s="16">
        <v>8365.99</v>
      </c>
    </row>
    <row r="69" spans="2:7" ht="16.5" customHeight="1">
      <c r="B69" s="12"/>
      <c r="C69" s="12"/>
      <c r="D69" s="14" t="s">
        <v>80</v>
      </c>
      <c r="E69" s="15" t="s">
        <v>81</v>
      </c>
      <c r="F69" s="16">
        <v>11520</v>
      </c>
      <c r="G69" s="16">
        <v>3238.16</v>
      </c>
    </row>
    <row r="70" spans="2:7" ht="16.5" customHeight="1">
      <c r="B70" s="12"/>
      <c r="C70" s="12"/>
      <c r="D70" s="14" t="s">
        <v>22</v>
      </c>
      <c r="E70" s="15" t="s">
        <v>23</v>
      </c>
      <c r="F70" s="16">
        <v>28040</v>
      </c>
      <c r="G70" s="16">
        <v>3115.21</v>
      </c>
    </row>
    <row r="71" spans="2:7" ht="16.5" customHeight="1">
      <c r="B71" s="12"/>
      <c r="C71" s="12"/>
      <c r="D71" s="14" t="s">
        <v>24</v>
      </c>
      <c r="E71" s="15" t="s">
        <v>25</v>
      </c>
      <c r="F71" s="16">
        <v>117636</v>
      </c>
      <c r="G71" s="16">
        <v>18130.03</v>
      </c>
    </row>
    <row r="72" spans="2:7" ht="16.5" customHeight="1">
      <c r="B72" s="12"/>
      <c r="C72" s="12"/>
      <c r="D72" s="14" t="s">
        <v>26</v>
      </c>
      <c r="E72" s="15" t="s">
        <v>27</v>
      </c>
      <c r="F72" s="16">
        <v>65000</v>
      </c>
      <c r="G72" s="16">
        <v>19096.38</v>
      </c>
    </row>
    <row r="73" spans="2:7" ht="16.5" customHeight="1">
      <c r="B73" s="12"/>
      <c r="C73" s="12"/>
      <c r="D73" s="14" t="s">
        <v>28</v>
      </c>
      <c r="E73" s="15" t="s">
        <v>29</v>
      </c>
      <c r="F73" s="16">
        <v>10296</v>
      </c>
      <c r="G73" s="16">
        <v>97.6</v>
      </c>
    </row>
    <row r="74" spans="2:7" ht="16.5" customHeight="1">
      <c r="B74" s="12"/>
      <c r="C74" s="12"/>
      <c r="D74" s="14" t="s">
        <v>82</v>
      </c>
      <c r="E74" s="15" t="s">
        <v>83</v>
      </c>
      <c r="F74" s="16">
        <v>1000</v>
      </c>
      <c r="G74" s="16">
        <v>0</v>
      </c>
    </row>
    <row r="75" spans="2:7" ht="16.5" customHeight="1">
      <c r="B75" s="12"/>
      <c r="C75" s="12"/>
      <c r="D75" s="14" t="s">
        <v>30</v>
      </c>
      <c r="E75" s="15" t="s">
        <v>31</v>
      </c>
      <c r="F75" s="16">
        <v>133182</v>
      </c>
      <c r="G75" s="16">
        <v>31637.3</v>
      </c>
    </row>
    <row r="76" spans="2:7" ht="16.5" customHeight="1">
      <c r="B76" s="12"/>
      <c r="C76" s="12"/>
      <c r="D76" s="14" t="s">
        <v>84</v>
      </c>
      <c r="E76" s="15" t="s">
        <v>85</v>
      </c>
      <c r="F76" s="16">
        <v>700</v>
      </c>
      <c r="G76" s="16">
        <v>135.68</v>
      </c>
    </row>
    <row r="77" spans="2:7" ht="16.5" customHeight="1">
      <c r="B77" s="12"/>
      <c r="C77" s="12"/>
      <c r="D77" s="14" t="s">
        <v>70</v>
      </c>
      <c r="E77" s="15" t="s">
        <v>71</v>
      </c>
      <c r="F77" s="16">
        <v>4800</v>
      </c>
      <c r="G77" s="16">
        <v>1765.17</v>
      </c>
    </row>
    <row r="78" spans="2:7" ht="16.5" customHeight="1">
      <c r="B78" s="12"/>
      <c r="C78" s="12"/>
      <c r="D78" s="14" t="s">
        <v>32</v>
      </c>
      <c r="E78" s="15" t="s">
        <v>33</v>
      </c>
      <c r="F78" s="16">
        <v>31200</v>
      </c>
      <c r="G78" s="16">
        <v>4957.39</v>
      </c>
    </row>
    <row r="79" spans="2:7" ht="16.5" customHeight="1">
      <c r="B79" s="12"/>
      <c r="C79" s="12"/>
      <c r="D79" s="14" t="s">
        <v>50</v>
      </c>
      <c r="E79" s="15" t="s">
        <v>51</v>
      </c>
      <c r="F79" s="16">
        <v>500</v>
      </c>
      <c r="G79" s="16">
        <v>0</v>
      </c>
    </row>
    <row r="80" spans="2:7" ht="16.5" customHeight="1">
      <c r="B80" s="12"/>
      <c r="C80" s="12"/>
      <c r="D80" s="14" t="s">
        <v>72</v>
      </c>
      <c r="E80" s="15" t="s">
        <v>73</v>
      </c>
      <c r="F80" s="16">
        <v>49000</v>
      </c>
      <c r="G80" s="16">
        <v>10118.19</v>
      </c>
    </row>
    <row r="81" spans="2:7" ht="16.5" customHeight="1">
      <c r="B81" s="12"/>
      <c r="C81" s="12"/>
      <c r="D81" s="14" t="s">
        <v>34</v>
      </c>
      <c r="E81" s="15" t="s">
        <v>35</v>
      </c>
      <c r="F81" s="16">
        <v>3200</v>
      </c>
      <c r="G81" s="16">
        <v>2441</v>
      </c>
    </row>
    <row r="82" spans="2:7" ht="16.5" customHeight="1">
      <c r="B82" s="12"/>
      <c r="C82" s="12"/>
      <c r="D82" s="14" t="s">
        <v>64</v>
      </c>
      <c r="E82" s="15" t="s">
        <v>65</v>
      </c>
      <c r="F82" s="16">
        <v>28339</v>
      </c>
      <c r="G82" s="16">
        <v>12100</v>
      </c>
    </row>
    <row r="83" spans="2:7" ht="16.5" customHeight="1">
      <c r="B83" s="12"/>
      <c r="C83" s="12"/>
      <c r="D83" s="14" t="s">
        <v>36</v>
      </c>
      <c r="E83" s="15" t="s">
        <v>37</v>
      </c>
      <c r="F83" s="16">
        <v>1000</v>
      </c>
      <c r="G83" s="16">
        <v>0</v>
      </c>
    </row>
    <row r="84" spans="2:7" ht="16.5" customHeight="1">
      <c r="B84" s="12"/>
      <c r="C84" s="12"/>
      <c r="D84" s="14" t="s">
        <v>86</v>
      </c>
      <c r="E84" s="15" t="s">
        <v>87</v>
      </c>
      <c r="F84" s="16">
        <v>11500</v>
      </c>
      <c r="G84" s="16">
        <v>4320</v>
      </c>
    </row>
    <row r="85" spans="2:7" ht="19.5" customHeight="1">
      <c r="B85" s="12"/>
      <c r="C85" s="12"/>
      <c r="D85" s="14" t="s">
        <v>88</v>
      </c>
      <c r="E85" s="15" t="s">
        <v>89</v>
      </c>
      <c r="F85" s="16">
        <v>10000</v>
      </c>
      <c r="G85" s="16">
        <v>5910.4</v>
      </c>
    </row>
    <row r="86" spans="2:7" ht="16.5" customHeight="1">
      <c r="B86" s="12"/>
      <c r="C86" s="12"/>
      <c r="D86" s="14" t="s">
        <v>74</v>
      </c>
      <c r="E86" s="15" t="s">
        <v>75</v>
      </c>
      <c r="F86" s="16">
        <v>32000</v>
      </c>
      <c r="G86" s="16">
        <v>14692.38</v>
      </c>
    </row>
    <row r="87" spans="2:7" ht="16.5" customHeight="1">
      <c r="B87" s="12"/>
      <c r="C87" s="12"/>
      <c r="D87" s="14" t="s">
        <v>90</v>
      </c>
      <c r="E87" s="15" t="s">
        <v>91</v>
      </c>
      <c r="F87" s="16">
        <v>18000</v>
      </c>
      <c r="G87" s="16">
        <v>0</v>
      </c>
    </row>
    <row r="88" spans="2:7" ht="16.5" customHeight="1">
      <c r="B88" s="7"/>
      <c r="C88" s="8" t="s">
        <v>92</v>
      </c>
      <c r="D88" s="9"/>
      <c r="E88" s="10" t="s">
        <v>93</v>
      </c>
      <c r="F88" s="11">
        <f>SUBTOTAL(9,F89:F91)</f>
        <v>13000</v>
      </c>
      <c r="G88" s="11">
        <f>SUBTOTAL(9,G89:G91)</f>
        <v>2190.41</v>
      </c>
    </row>
    <row r="89" spans="2:7" ht="16.5" customHeight="1">
      <c r="B89" s="12"/>
      <c r="C89" s="12"/>
      <c r="D89" s="14" t="s">
        <v>22</v>
      </c>
      <c r="E89" s="15" t="s">
        <v>23</v>
      </c>
      <c r="F89" s="16">
        <v>3000</v>
      </c>
      <c r="G89" s="16">
        <v>0</v>
      </c>
    </row>
    <row r="90" spans="2:7" ht="16.5" customHeight="1">
      <c r="B90" s="12"/>
      <c r="C90" s="12"/>
      <c r="D90" s="14" t="s">
        <v>24</v>
      </c>
      <c r="E90" s="15" t="s">
        <v>25</v>
      </c>
      <c r="F90" s="16">
        <v>2000</v>
      </c>
      <c r="G90" s="16">
        <v>1885.41</v>
      </c>
    </row>
    <row r="91" spans="2:7" ht="16.5" customHeight="1">
      <c r="B91" s="12"/>
      <c r="C91" s="12"/>
      <c r="D91" s="14" t="s">
        <v>30</v>
      </c>
      <c r="E91" s="15" t="s">
        <v>31</v>
      </c>
      <c r="F91" s="16">
        <v>8000</v>
      </c>
      <c r="G91" s="16">
        <v>305</v>
      </c>
    </row>
    <row r="92" spans="2:7" ht="16.5" customHeight="1">
      <c r="B92" s="7"/>
      <c r="C92" s="8" t="s">
        <v>94</v>
      </c>
      <c r="D92" s="9"/>
      <c r="E92" s="10" t="s">
        <v>95</v>
      </c>
      <c r="F92" s="11">
        <f>SUBTOTAL(9,F93:F99)</f>
        <v>23261</v>
      </c>
      <c r="G92" s="11">
        <f>SUBTOTAL(9,G93:G99)</f>
        <v>1621.92</v>
      </c>
    </row>
    <row r="93" spans="2:7" ht="16.5" customHeight="1">
      <c r="B93" s="12"/>
      <c r="C93" s="12"/>
      <c r="D93" s="14" t="s">
        <v>78</v>
      </c>
      <c r="E93" s="15" t="s">
        <v>79</v>
      </c>
      <c r="F93" s="16">
        <v>200</v>
      </c>
      <c r="G93" s="16">
        <v>0</v>
      </c>
    </row>
    <row r="94" spans="2:7" ht="16.5" customHeight="1">
      <c r="B94" s="12"/>
      <c r="C94" s="12"/>
      <c r="D94" s="14" t="s">
        <v>60</v>
      </c>
      <c r="E94" s="15" t="s">
        <v>61</v>
      </c>
      <c r="F94" s="16">
        <v>6495</v>
      </c>
      <c r="G94" s="16">
        <v>0</v>
      </c>
    </row>
    <row r="95" spans="2:7" ht="16.5" customHeight="1">
      <c r="B95" s="12"/>
      <c r="C95" s="12"/>
      <c r="D95" s="14" t="s">
        <v>62</v>
      </c>
      <c r="E95" s="15" t="s">
        <v>63</v>
      </c>
      <c r="F95" s="16">
        <v>555</v>
      </c>
      <c r="G95" s="16">
        <v>554.24</v>
      </c>
    </row>
    <row r="96" spans="2:7" ht="16.5" customHeight="1">
      <c r="B96" s="12"/>
      <c r="C96" s="12"/>
      <c r="D96" s="14" t="s">
        <v>18</v>
      </c>
      <c r="E96" s="15" t="s">
        <v>19</v>
      </c>
      <c r="F96" s="16">
        <v>3077</v>
      </c>
      <c r="G96" s="16">
        <v>219.1</v>
      </c>
    </row>
    <row r="97" spans="2:7" ht="16.5" customHeight="1">
      <c r="B97" s="12"/>
      <c r="C97" s="12"/>
      <c r="D97" s="14" t="s">
        <v>20</v>
      </c>
      <c r="E97" s="15" t="s">
        <v>21</v>
      </c>
      <c r="F97" s="16">
        <v>434</v>
      </c>
      <c r="G97" s="16">
        <v>13.58</v>
      </c>
    </row>
    <row r="98" spans="2:7" ht="16.5" customHeight="1">
      <c r="B98" s="12"/>
      <c r="C98" s="12"/>
      <c r="D98" s="14" t="s">
        <v>22</v>
      </c>
      <c r="E98" s="15" t="s">
        <v>23</v>
      </c>
      <c r="F98" s="16">
        <v>10000</v>
      </c>
      <c r="G98" s="16">
        <v>835</v>
      </c>
    </row>
    <row r="99" spans="2:7" ht="16.5" customHeight="1">
      <c r="B99" s="12"/>
      <c r="C99" s="12"/>
      <c r="D99" s="14" t="s">
        <v>24</v>
      </c>
      <c r="E99" s="15" t="s">
        <v>25</v>
      </c>
      <c r="F99" s="16">
        <v>2500</v>
      </c>
      <c r="G99" s="16">
        <v>0</v>
      </c>
    </row>
    <row r="100" spans="2:7" ht="25.5" customHeight="1">
      <c r="B100" s="4" t="s">
        <v>96</v>
      </c>
      <c r="C100" s="4"/>
      <c r="D100" s="4"/>
      <c r="E100" s="5" t="s">
        <v>97</v>
      </c>
      <c r="F100" s="6">
        <f>SUBTOTAL(9,F101:F105)</f>
        <v>1784</v>
      </c>
      <c r="G100" s="6">
        <f>SUBTOTAL(9,G101:G105)</f>
        <v>0</v>
      </c>
    </row>
    <row r="101" spans="2:7" ht="22.5" customHeight="1">
      <c r="B101" s="7"/>
      <c r="C101" s="8" t="s">
        <v>98</v>
      </c>
      <c r="D101" s="9"/>
      <c r="E101" s="10" t="s">
        <v>99</v>
      </c>
      <c r="F101" s="11">
        <f>SUBTOTAL(9,F102:F105)</f>
        <v>1784</v>
      </c>
      <c r="G101" s="11">
        <f>SUBTOTAL(9,G102:G105)</f>
        <v>0</v>
      </c>
    </row>
    <row r="102" spans="2:7" ht="16.5" customHeight="1">
      <c r="B102" s="12"/>
      <c r="C102" s="12"/>
      <c r="D102" s="14" t="s">
        <v>18</v>
      </c>
      <c r="E102" s="15" t="s">
        <v>19</v>
      </c>
      <c r="F102" s="16">
        <v>251</v>
      </c>
      <c r="G102" s="16">
        <v>0</v>
      </c>
    </row>
    <row r="103" spans="2:7" ht="16.5" customHeight="1">
      <c r="B103" s="12"/>
      <c r="C103" s="12"/>
      <c r="D103" s="14" t="s">
        <v>20</v>
      </c>
      <c r="E103" s="15" t="s">
        <v>21</v>
      </c>
      <c r="F103" s="16">
        <v>36</v>
      </c>
      <c r="G103" s="16">
        <v>0</v>
      </c>
    </row>
    <row r="104" spans="2:7" ht="16.5" customHeight="1">
      <c r="B104" s="12"/>
      <c r="C104" s="12"/>
      <c r="D104" s="14" t="s">
        <v>22</v>
      </c>
      <c r="E104" s="15" t="s">
        <v>23</v>
      </c>
      <c r="F104" s="16">
        <v>1440</v>
      </c>
      <c r="G104" s="16">
        <v>0</v>
      </c>
    </row>
    <row r="105" spans="2:7" ht="16.5" customHeight="1">
      <c r="B105" s="12"/>
      <c r="C105" s="12"/>
      <c r="D105" s="14" t="s">
        <v>24</v>
      </c>
      <c r="E105" s="15" t="s">
        <v>25</v>
      </c>
      <c r="F105" s="16">
        <v>57</v>
      </c>
      <c r="G105" s="16">
        <v>0</v>
      </c>
    </row>
    <row r="106" spans="2:7" ht="16.5" customHeight="1">
      <c r="B106" s="4" t="s">
        <v>100</v>
      </c>
      <c r="C106" s="4"/>
      <c r="D106" s="4"/>
      <c r="E106" s="5" t="s">
        <v>101</v>
      </c>
      <c r="F106" s="6">
        <f>SUBTOTAL(9,F107:F130)</f>
        <v>163447</v>
      </c>
      <c r="G106" s="6">
        <f>SUBTOTAL(9,G107:G130)</f>
        <v>24022.1</v>
      </c>
    </row>
    <row r="107" spans="2:7" ht="16.5" customHeight="1">
      <c r="B107" s="7"/>
      <c r="C107" s="8" t="s">
        <v>102</v>
      </c>
      <c r="D107" s="9"/>
      <c r="E107" s="10" t="s">
        <v>103</v>
      </c>
      <c r="F107" s="11">
        <f>SUBTOTAL(9,F108:F126)</f>
        <v>161647</v>
      </c>
      <c r="G107" s="11">
        <f>SUBTOTAL(9,G108:G126)</f>
        <v>23815.07</v>
      </c>
    </row>
    <row r="108" spans="2:7" ht="16.5" customHeight="1">
      <c r="B108" s="12"/>
      <c r="C108" s="12"/>
      <c r="D108" s="14" t="s">
        <v>78</v>
      </c>
      <c r="E108" s="15" t="s">
        <v>79</v>
      </c>
      <c r="F108" s="16">
        <v>32200</v>
      </c>
      <c r="G108" s="16">
        <v>4595</v>
      </c>
    </row>
    <row r="109" spans="2:7" ht="16.5" customHeight="1">
      <c r="B109" s="12"/>
      <c r="C109" s="12"/>
      <c r="D109" s="14" t="s">
        <v>60</v>
      </c>
      <c r="E109" s="15" t="s">
        <v>61</v>
      </c>
      <c r="F109" s="16">
        <v>19000</v>
      </c>
      <c r="G109" s="16">
        <v>3853.99</v>
      </c>
    </row>
    <row r="110" spans="2:7" ht="16.5" customHeight="1">
      <c r="B110" s="12"/>
      <c r="C110" s="12"/>
      <c r="D110" s="14" t="s">
        <v>62</v>
      </c>
      <c r="E110" s="15" t="s">
        <v>63</v>
      </c>
      <c r="F110" s="16">
        <v>1489</v>
      </c>
      <c r="G110" s="16">
        <v>1422.9</v>
      </c>
    </row>
    <row r="111" spans="2:7" ht="16.5" customHeight="1">
      <c r="B111" s="12"/>
      <c r="C111" s="12"/>
      <c r="D111" s="14" t="s">
        <v>18</v>
      </c>
      <c r="E111" s="15" t="s">
        <v>19</v>
      </c>
      <c r="F111" s="16">
        <v>4186</v>
      </c>
      <c r="G111" s="16">
        <v>974.67</v>
      </c>
    </row>
    <row r="112" spans="2:7" ht="16.5" customHeight="1">
      <c r="B112" s="12"/>
      <c r="C112" s="12"/>
      <c r="D112" s="14" t="s">
        <v>20</v>
      </c>
      <c r="E112" s="15" t="s">
        <v>21</v>
      </c>
      <c r="F112" s="16">
        <v>592</v>
      </c>
      <c r="G112" s="16">
        <v>103.2</v>
      </c>
    </row>
    <row r="113" spans="2:7" ht="16.5" customHeight="1">
      <c r="B113" s="12"/>
      <c r="C113" s="12"/>
      <c r="D113" s="14" t="s">
        <v>80</v>
      </c>
      <c r="E113" s="15" t="s">
        <v>81</v>
      </c>
      <c r="F113" s="16">
        <v>1080</v>
      </c>
      <c r="G113" s="16">
        <v>316.23</v>
      </c>
    </row>
    <row r="114" spans="2:7" ht="16.5" customHeight="1">
      <c r="B114" s="12"/>
      <c r="C114" s="12"/>
      <c r="D114" s="14" t="s">
        <v>22</v>
      </c>
      <c r="E114" s="15" t="s">
        <v>23</v>
      </c>
      <c r="F114" s="16">
        <v>3600</v>
      </c>
      <c r="G114" s="16">
        <v>0</v>
      </c>
    </row>
    <row r="115" spans="2:7" ht="16.5" customHeight="1">
      <c r="B115" s="12"/>
      <c r="C115" s="12"/>
      <c r="D115" s="14" t="s">
        <v>24</v>
      </c>
      <c r="E115" s="15" t="s">
        <v>25</v>
      </c>
      <c r="F115" s="16">
        <v>40500</v>
      </c>
      <c r="G115" s="16">
        <v>7003.66</v>
      </c>
    </row>
    <row r="116" spans="2:7" ht="16.5" customHeight="1">
      <c r="B116" s="12"/>
      <c r="C116" s="12"/>
      <c r="D116" s="14" t="s">
        <v>26</v>
      </c>
      <c r="E116" s="15" t="s">
        <v>27</v>
      </c>
      <c r="F116" s="16">
        <v>9000</v>
      </c>
      <c r="G116" s="16">
        <v>2519.61</v>
      </c>
    </row>
    <row r="117" spans="2:7" ht="16.5" customHeight="1">
      <c r="B117" s="12"/>
      <c r="C117" s="12"/>
      <c r="D117" s="14" t="s">
        <v>28</v>
      </c>
      <c r="E117" s="15" t="s">
        <v>29</v>
      </c>
      <c r="F117" s="16">
        <v>31000</v>
      </c>
      <c r="G117" s="16">
        <v>0</v>
      </c>
    </row>
    <row r="118" spans="2:7" ht="16.5" customHeight="1">
      <c r="B118" s="12"/>
      <c r="C118" s="12"/>
      <c r="D118" s="14" t="s">
        <v>82</v>
      </c>
      <c r="E118" s="15" t="s">
        <v>83</v>
      </c>
      <c r="F118" s="16">
        <v>1950</v>
      </c>
      <c r="G118" s="16">
        <v>0</v>
      </c>
    </row>
    <row r="119" spans="2:7" ht="16.5" customHeight="1">
      <c r="B119" s="12"/>
      <c r="C119" s="12"/>
      <c r="D119" s="14" t="s">
        <v>30</v>
      </c>
      <c r="E119" s="15" t="s">
        <v>31</v>
      </c>
      <c r="F119" s="16">
        <v>4500</v>
      </c>
      <c r="G119" s="16">
        <v>772</v>
      </c>
    </row>
    <row r="120" spans="2:7" ht="16.5" customHeight="1">
      <c r="B120" s="12"/>
      <c r="C120" s="12"/>
      <c r="D120" s="14" t="s">
        <v>70</v>
      </c>
      <c r="E120" s="15" t="s">
        <v>71</v>
      </c>
      <c r="F120" s="16">
        <v>800</v>
      </c>
      <c r="G120" s="16">
        <v>40.76</v>
      </c>
    </row>
    <row r="121" spans="2:7" ht="16.5" customHeight="1">
      <c r="B121" s="12"/>
      <c r="C121" s="12"/>
      <c r="D121" s="14" t="s">
        <v>32</v>
      </c>
      <c r="E121" s="15" t="s">
        <v>33</v>
      </c>
      <c r="F121" s="16">
        <v>800</v>
      </c>
      <c r="G121" s="16">
        <v>342.93</v>
      </c>
    </row>
    <row r="122" spans="2:7" ht="16.5" customHeight="1">
      <c r="B122" s="12"/>
      <c r="C122" s="12"/>
      <c r="D122" s="14" t="s">
        <v>72</v>
      </c>
      <c r="E122" s="15" t="s">
        <v>73</v>
      </c>
      <c r="F122" s="16">
        <v>800</v>
      </c>
      <c r="G122" s="16">
        <v>296.12</v>
      </c>
    </row>
    <row r="123" spans="2:7" ht="16.5" customHeight="1">
      <c r="B123" s="12"/>
      <c r="C123" s="12"/>
      <c r="D123" s="14" t="s">
        <v>34</v>
      </c>
      <c r="E123" s="15" t="s">
        <v>35</v>
      </c>
      <c r="F123" s="16">
        <v>7750</v>
      </c>
      <c r="G123" s="16">
        <v>1274</v>
      </c>
    </row>
    <row r="124" spans="2:7" ht="16.5" customHeight="1">
      <c r="B124" s="12"/>
      <c r="C124" s="12"/>
      <c r="D124" s="14" t="s">
        <v>64</v>
      </c>
      <c r="E124" s="15" t="s">
        <v>65</v>
      </c>
      <c r="F124" s="16">
        <v>1200</v>
      </c>
      <c r="G124" s="16">
        <v>300</v>
      </c>
    </row>
    <row r="125" spans="2:7" ht="19.5" customHeight="1">
      <c r="B125" s="12"/>
      <c r="C125" s="12"/>
      <c r="D125" s="14" t="s">
        <v>88</v>
      </c>
      <c r="E125" s="15" t="s">
        <v>89</v>
      </c>
      <c r="F125" s="16">
        <v>200</v>
      </c>
      <c r="G125" s="16">
        <v>0</v>
      </c>
    </row>
    <row r="126" spans="2:7" ht="16.5" customHeight="1">
      <c r="B126" s="12"/>
      <c r="C126" s="12"/>
      <c r="D126" s="14" t="s">
        <v>74</v>
      </c>
      <c r="E126" s="15" t="s">
        <v>75</v>
      </c>
      <c r="F126" s="16">
        <v>1000</v>
      </c>
      <c r="G126" s="16">
        <v>0</v>
      </c>
    </row>
    <row r="127" spans="2:7" ht="16.5" customHeight="1">
      <c r="B127" s="7"/>
      <c r="C127" s="8" t="s">
        <v>104</v>
      </c>
      <c r="D127" s="9"/>
      <c r="E127" s="10" t="s">
        <v>105</v>
      </c>
      <c r="F127" s="11">
        <f>SUBTOTAL(9,F128:F130)</f>
        <v>1800</v>
      </c>
      <c r="G127" s="11">
        <f>SUBTOTAL(9,G128:G130)</f>
        <v>207.03</v>
      </c>
    </row>
    <row r="128" spans="2:7" ht="16.5" customHeight="1">
      <c r="B128" s="12"/>
      <c r="C128" s="12"/>
      <c r="D128" s="14" t="s">
        <v>22</v>
      </c>
      <c r="E128" s="15" t="s">
        <v>23</v>
      </c>
      <c r="F128" s="16">
        <v>500</v>
      </c>
      <c r="G128" s="16">
        <v>0</v>
      </c>
    </row>
    <row r="129" spans="2:7" ht="16.5" customHeight="1">
      <c r="B129" s="12"/>
      <c r="C129" s="12"/>
      <c r="D129" s="14" t="s">
        <v>24</v>
      </c>
      <c r="E129" s="15" t="s">
        <v>25</v>
      </c>
      <c r="F129" s="16">
        <v>1000</v>
      </c>
      <c r="G129" s="16">
        <v>207.03</v>
      </c>
    </row>
    <row r="130" spans="2:7" ht="16.5" customHeight="1">
      <c r="B130" s="12"/>
      <c r="C130" s="12"/>
      <c r="D130" s="14" t="s">
        <v>30</v>
      </c>
      <c r="E130" s="15" t="s">
        <v>31</v>
      </c>
      <c r="F130" s="16">
        <v>300</v>
      </c>
      <c r="G130" s="16">
        <v>0</v>
      </c>
    </row>
    <row r="131" spans="2:7" ht="33.75" customHeight="1">
      <c r="B131" s="4" t="s">
        <v>106</v>
      </c>
      <c r="C131" s="4"/>
      <c r="D131" s="4"/>
      <c r="E131" s="5" t="s">
        <v>107</v>
      </c>
      <c r="F131" s="6">
        <f>SUBTOTAL(9,F132:F142)</f>
        <v>82425</v>
      </c>
      <c r="G131" s="6">
        <f>SUBTOTAL(9,G132:G142)</f>
        <v>10887.99</v>
      </c>
    </row>
    <row r="132" spans="2:7" ht="16.5" customHeight="1">
      <c r="B132" s="7"/>
      <c r="C132" s="8" t="s">
        <v>108</v>
      </c>
      <c r="D132" s="9"/>
      <c r="E132" s="10" t="s">
        <v>109</v>
      </c>
      <c r="F132" s="11">
        <f>SUBTOTAL(9,F133:F142)</f>
        <v>82425</v>
      </c>
      <c r="G132" s="11">
        <f>SUBTOTAL(9,G133:G142)</f>
        <v>10887.99</v>
      </c>
    </row>
    <row r="133" spans="2:7" ht="16.5" customHeight="1">
      <c r="B133" s="12"/>
      <c r="C133" s="12"/>
      <c r="D133" s="14" t="s">
        <v>68</v>
      </c>
      <c r="E133" s="15" t="s">
        <v>69</v>
      </c>
      <c r="F133" s="16">
        <v>3150</v>
      </c>
      <c r="G133" s="16">
        <v>0</v>
      </c>
    </row>
    <row r="134" spans="2:7" ht="16.5" customHeight="1">
      <c r="B134" s="12"/>
      <c r="C134" s="12"/>
      <c r="D134" s="14" t="s">
        <v>110</v>
      </c>
      <c r="E134" s="15" t="s">
        <v>111</v>
      </c>
      <c r="F134" s="16">
        <v>40000</v>
      </c>
      <c r="G134" s="16">
        <v>0</v>
      </c>
    </row>
    <row r="135" spans="2:7" ht="16.5" customHeight="1">
      <c r="B135" s="12"/>
      <c r="C135" s="12"/>
      <c r="D135" s="14" t="s">
        <v>18</v>
      </c>
      <c r="E135" s="15" t="s">
        <v>19</v>
      </c>
      <c r="F135" s="16">
        <v>2607</v>
      </c>
      <c r="G135" s="16">
        <v>0</v>
      </c>
    </row>
    <row r="136" spans="2:7" ht="16.5" customHeight="1">
      <c r="B136" s="12"/>
      <c r="C136" s="12"/>
      <c r="D136" s="14" t="s">
        <v>20</v>
      </c>
      <c r="E136" s="15" t="s">
        <v>21</v>
      </c>
      <c r="F136" s="16">
        <v>368</v>
      </c>
      <c r="G136" s="16">
        <v>0</v>
      </c>
    </row>
    <row r="137" spans="2:7" ht="16.5" customHeight="1">
      <c r="B137" s="12"/>
      <c r="C137" s="12"/>
      <c r="D137" s="14" t="s">
        <v>22</v>
      </c>
      <c r="E137" s="15" t="s">
        <v>23</v>
      </c>
      <c r="F137" s="16">
        <v>8000</v>
      </c>
      <c r="G137" s="16">
        <v>2260.22</v>
      </c>
    </row>
    <row r="138" spans="2:7" ht="16.5" customHeight="1">
      <c r="B138" s="12"/>
      <c r="C138" s="12"/>
      <c r="D138" s="14" t="s">
        <v>24</v>
      </c>
      <c r="E138" s="15" t="s">
        <v>25</v>
      </c>
      <c r="F138" s="16">
        <v>5600</v>
      </c>
      <c r="G138" s="16">
        <v>2594.73</v>
      </c>
    </row>
    <row r="139" spans="2:7" ht="16.5" customHeight="1">
      <c r="B139" s="12"/>
      <c r="C139" s="12"/>
      <c r="D139" s="14" t="s">
        <v>30</v>
      </c>
      <c r="E139" s="15" t="s">
        <v>31</v>
      </c>
      <c r="F139" s="16">
        <v>17000</v>
      </c>
      <c r="G139" s="16">
        <v>6033.04</v>
      </c>
    </row>
    <row r="140" spans="2:7" ht="16.5" customHeight="1">
      <c r="B140" s="12"/>
      <c r="C140" s="12"/>
      <c r="D140" s="14" t="s">
        <v>32</v>
      </c>
      <c r="E140" s="15" t="s">
        <v>33</v>
      </c>
      <c r="F140" s="16">
        <v>2100</v>
      </c>
      <c r="G140" s="16">
        <v>0</v>
      </c>
    </row>
    <row r="141" spans="2:7" ht="19.5" customHeight="1">
      <c r="B141" s="12"/>
      <c r="C141" s="12"/>
      <c r="D141" s="14" t="s">
        <v>88</v>
      </c>
      <c r="E141" s="15" t="s">
        <v>89</v>
      </c>
      <c r="F141" s="16">
        <v>2600</v>
      </c>
      <c r="G141" s="16">
        <v>0</v>
      </c>
    </row>
    <row r="142" spans="2:7" ht="16.5" customHeight="1">
      <c r="B142" s="12"/>
      <c r="C142" s="12"/>
      <c r="D142" s="14" t="s">
        <v>74</v>
      </c>
      <c r="E142" s="15" t="s">
        <v>75</v>
      </c>
      <c r="F142" s="16">
        <v>1000</v>
      </c>
      <c r="G142" s="16">
        <v>0</v>
      </c>
    </row>
    <row r="143" spans="2:7" ht="16.5" customHeight="1">
      <c r="B143" s="4" t="s">
        <v>112</v>
      </c>
      <c r="C143" s="4"/>
      <c r="D143" s="4"/>
      <c r="E143" s="5" t="s">
        <v>113</v>
      </c>
      <c r="F143" s="6">
        <f>SUBTOTAL(9,F144:F145)</f>
        <v>141922</v>
      </c>
      <c r="G143" s="6">
        <f>SUBTOTAL(9,G144:G145)</f>
        <v>48068.37</v>
      </c>
    </row>
    <row r="144" spans="2:7" ht="19.5" customHeight="1">
      <c r="B144" s="7"/>
      <c r="C144" s="8" t="s">
        <v>114</v>
      </c>
      <c r="D144" s="9"/>
      <c r="E144" s="10" t="s">
        <v>115</v>
      </c>
      <c r="F144" s="11">
        <f>SUBTOTAL(9,F145)</f>
        <v>141922</v>
      </c>
      <c r="G144" s="11">
        <f>SUBTOTAL(9,G145)</f>
        <v>48068.37</v>
      </c>
    </row>
    <row r="145" spans="2:7" ht="19.5" customHeight="1">
      <c r="B145" s="12"/>
      <c r="C145" s="12"/>
      <c r="D145" s="14" t="s">
        <v>116</v>
      </c>
      <c r="E145" s="15" t="s">
        <v>117</v>
      </c>
      <c r="F145" s="16">
        <v>141922</v>
      </c>
      <c r="G145" s="16">
        <v>48068.37</v>
      </c>
    </row>
    <row r="146" spans="2:7" ht="16.5" customHeight="1">
      <c r="B146" s="4" t="s">
        <v>118</v>
      </c>
      <c r="C146" s="4"/>
      <c r="D146" s="4"/>
      <c r="E146" s="5" t="s">
        <v>119</v>
      </c>
      <c r="F146" s="6">
        <f>SUBTOTAL(9,F147:F150)</f>
        <v>119935</v>
      </c>
      <c r="G146" s="6">
        <f>SUBTOTAL(9,G147:G150)</f>
        <v>5865.21</v>
      </c>
    </row>
    <row r="147" spans="2:7" ht="16.5" customHeight="1">
      <c r="B147" s="7"/>
      <c r="C147" s="8" t="s">
        <v>120</v>
      </c>
      <c r="D147" s="9"/>
      <c r="E147" s="10" t="s">
        <v>121</v>
      </c>
      <c r="F147" s="11">
        <f>SUBTOTAL(9,F148)</f>
        <v>23000</v>
      </c>
      <c r="G147" s="11">
        <f>SUBTOTAL(9,G148)</f>
        <v>5865.21</v>
      </c>
    </row>
    <row r="148" spans="2:7" ht="16.5" customHeight="1">
      <c r="B148" s="12"/>
      <c r="C148" s="12"/>
      <c r="D148" s="14" t="s">
        <v>30</v>
      </c>
      <c r="E148" s="15" t="s">
        <v>31</v>
      </c>
      <c r="F148" s="16">
        <v>23000</v>
      </c>
      <c r="G148" s="16">
        <v>5865.21</v>
      </c>
    </row>
    <row r="149" spans="2:7" ht="16.5" customHeight="1">
      <c r="B149" s="7"/>
      <c r="C149" s="8" t="s">
        <v>122</v>
      </c>
      <c r="D149" s="9"/>
      <c r="E149" s="10" t="s">
        <v>123</v>
      </c>
      <c r="F149" s="11">
        <f>SUBTOTAL(9,F150)</f>
        <v>96935</v>
      </c>
      <c r="G149" s="11">
        <f>SUBTOTAL(9,G150)</f>
        <v>0</v>
      </c>
    </row>
    <row r="150" spans="2:7" ht="16.5" customHeight="1">
      <c r="B150" s="12"/>
      <c r="C150" s="12"/>
      <c r="D150" s="14" t="s">
        <v>124</v>
      </c>
      <c r="E150" s="15" t="s">
        <v>125</v>
      </c>
      <c r="F150" s="16">
        <v>96935</v>
      </c>
      <c r="G150" s="16">
        <v>0</v>
      </c>
    </row>
    <row r="151" spans="2:7" ht="16.5" customHeight="1">
      <c r="B151" s="4" t="s">
        <v>126</v>
      </c>
      <c r="C151" s="4"/>
      <c r="D151" s="4"/>
      <c r="E151" s="5" t="s">
        <v>127</v>
      </c>
      <c r="F151" s="6">
        <f>SUM(F152,F175,F184,F186,F208,F221,F240)</f>
        <v>9688854</v>
      </c>
      <c r="G151" s="6">
        <f>SUM(G152,G175,G184,G186,G208,G221,G240)</f>
        <v>2407624.9699999997</v>
      </c>
    </row>
    <row r="152" spans="2:7" ht="16.5" customHeight="1">
      <c r="B152" s="7"/>
      <c r="C152" s="8" t="s">
        <v>128</v>
      </c>
      <c r="D152" s="9"/>
      <c r="E152" s="10" t="s">
        <v>129</v>
      </c>
      <c r="F152" s="11">
        <f>SUM(F153:F174)</f>
        <v>5628800</v>
      </c>
      <c r="G152" s="11">
        <f>SUM(G153:G174)</f>
        <v>1469255.3799999997</v>
      </c>
    </row>
    <row r="153" spans="2:7" ht="16.5" customHeight="1">
      <c r="B153" s="12"/>
      <c r="C153" s="12"/>
      <c r="D153" s="14" t="s">
        <v>78</v>
      </c>
      <c r="E153" s="15" t="s">
        <v>79</v>
      </c>
      <c r="F153" s="16">
        <v>310000</v>
      </c>
      <c r="G153" s="16">
        <v>81410.55</v>
      </c>
    </row>
    <row r="154" spans="2:7" ht="16.5" customHeight="1">
      <c r="B154" s="12"/>
      <c r="C154" s="12"/>
      <c r="D154" s="14" t="s">
        <v>60</v>
      </c>
      <c r="E154" s="15" t="s">
        <v>61</v>
      </c>
      <c r="F154" s="16">
        <v>3350000</v>
      </c>
      <c r="G154" s="16">
        <v>804989.91</v>
      </c>
    </row>
    <row r="155" spans="2:7" ht="16.5" customHeight="1">
      <c r="B155" s="12"/>
      <c r="C155" s="12"/>
      <c r="D155" s="14" t="s">
        <v>62</v>
      </c>
      <c r="E155" s="15" t="s">
        <v>63</v>
      </c>
      <c r="F155" s="16">
        <v>266900</v>
      </c>
      <c r="G155" s="16">
        <v>163638.21</v>
      </c>
    </row>
    <row r="156" spans="2:7" ht="16.5" customHeight="1">
      <c r="B156" s="12"/>
      <c r="C156" s="12"/>
      <c r="D156" s="14" t="s">
        <v>18</v>
      </c>
      <c r="E156" s="15" t="s">
        <v>19</v>
      </c>
      <c r="F156" s="16">
        <v>691500</v>
      </c>
      <c r="G156" s="16">
        <v>144724.7</v>
      </c>
    </row>
    <row r="157" spans="2:7" ht="16.5" customHeight="1">
      <c r="B157" s="12"/>
      <c r="C157" s="12"/>
      <c r="D157" s="14" t="s">
        <v>20</v>
      </c>
      <c r="E157" s="15" t="s">
        <v>21</v>
      </c>
      <c r="F157" s="16">
        <v>97100</v>
      </c>
      <c r="G157" s="16">
        <v>20645.67</v>
      </c>
    </row>
    <row r="158" spans="2:7" ht="16.5" customHeight="1">
      <c r="B158" s="12"/>
      <c r="C158" s="12"/>
      <c r="D158" s="14" t="s">
        <v>22</v>
      </c>
      <c r="E158" s="15" t="s">
        <v>23</v>
      </c>
      <c r="F158" s="16">
        <v>20000</v>
      </c>
      <c r="G158" s="16">
        <v>5590.18</v>
      </c>
    </row>
    <row r="159" spans="2:7" ht="16.5" customHeight="1">
      <c r="B159" s="12"/>
      <c r="C159" s="12"/>
      <c r="D159" s="14" t="s">
        <v>24</v>
      </c>
      <c r="E159" s="15" t="s">
        <v>25</v>
      </c>
      <c r="F159" s="16">
        <v>130000</v>
      </c>
      <c r="G159" s="16">
        <v>77656.89</v>
      </c>
    </row>
    <row r="160" spans="2:7" ht="16.5" customHeight="1">
      <c r="B160" s="12"/>
      <c r="C160" s="12"/>
      <c r="D160" s="14" t="s">
        <v>130</v>
      </c>
      <c r="E160" s="15" t="s">
        <v>131</v>
      </c>
      <c r="F160" s="16">
        <v>40000</v>
      </c>
      <c r="G160" s="16">
        <v>5925.64</v>
      </c>
    </row>
    <row r="161" spans="2:7" ht="16.5" customHeight="1">
      <c r="B161" s="12"/>
      <c r="C161" s="12"/>
      <c r="D161" s="14" t="s">
        <v>26</v>
      </c>
      <c r="E161" s="15" t="s">
        <v>27</v>
      </c>
      <c r="F161" s="16">
        <v>130000</v>
      </c>
      <c r="G161" s="16">
        <v>53831.9</v>
      </c>
    </row>
    <row r="162" spans="2:7" ht="16.5" customHeight="1">
      <c r="B162" s="12"/>
      <c r="C162" s="12"/>
      <c r="D162" s="14" t="s">
        <v>28</v>
      </c>
      <c r="E162" s="15" t="s">
        <v>29</v>
      </c>
      <c r="F162" s="16">
        <v>120000</v>
      </c>
      <c r="G162" s="16">
        <v>27155.2</v>
      </c>
    </row>
    <row r="163" spans="2:7" ht="16.5" customHeight="1">
      <c r="B163" s="12"/>
      <c r="C163" s="12"/>
      <c r="D163" s="14" t="s">
        <v>82</v>
      </c>
      <c r="E163" s="15" t="s">
        <v>83</v>
      </c>
      <c r="F163" s="16">
        <v>3000</v>
      </c>
      <c r="G163" s="16">
        <v>0</v>
      </c>
    </row>
    <row r="164" spans="2:7" ht="16.5" customHeight="1">
      <c r="B164" s="12"/>
      <c r="C164" s="12"/>
      <c r="D164" s="14" t="s">
        <v>30</v>
      </c>
      <c r="E164" s="15" t="s">
        <v>31</v>
      </c>
      <c r="F164" s="16">
        <v>105000</v>
      </c>
      <c r="G164" s="16">
        <v>29760.47</v>
      </c>
    </row>
    <row r="165" spans="2:7" ht="16.5" customHeight="1">
      <c r="B165" s="12"/>
      <c r="C165" s="12"/>
      <c r="D165" s="14" t="s">
        <v>84</v>
      </c>
      <c r="E165" s="15" t="s">
        <v>85</v>
      </c>
      <c r="F165" s="16">
        <v>8000</v>
      </c>
      <c r="G165" s="16">
        <v>1779.77</v>
      </c>
    </row>
    <row r="166" spans="2:7" ht="16.5" customHeight="1">
      <c r="B166" s="12"/>
      <c r="C166" s="12"/>
      <c r="D166" s="14" t="s">
        <v>32</v>
      </c>
      <c r="E166" s="15" t="s">
        <v>33</v>
      </c>
      <c r="F166" s="16">
        <v>20000</v>
      </c>
      <c r="G166" s="16">
        <v>2587.2</v>
      </c>
    </row>
    <row r="167" spans="2:7" ht="16.5" customHeight="1">
      <c r="B167" s="12"/>
      <c r="C167" s="12"/>
      <c r="D167" s="14" t="s">
        <v>72</v>
      </c>
      <c r="E167" s="15" t="s">
        <v>73</v>
      </c>
      <c r="F167" s="16">
        <v>7000</v>
      </c>
      <c r="G167" s="16">
        <v>608.51</v>
      </c>
    </row>
    <row r="168" spans="2:7" ht="16.5" customHeight="1">
      <c r="B168" s="12"/>
      <c r="C168" s="12"/>
      <c r="D168" s="14" t="s">
        <v>34</v>
      </c>
      <c r="E168" s="15" t="s">
        <v>35</v>
      </c>
      <c r="F168" s="16">
        <v>7000</v>
      </c>
      <c r="G168" s="16">
        <v>0</v>
      </c>
    </row>
    <row r="169" spans="2:7" ht="16.5" customHeight="1">
      <c r="B169" s="12"/>
      <c r="C169" s="12"/>
      <c r="D169" s="14" t="s">
        <v>64</v>
      </c>
      <c r="E169" s="15" t="s">
        <v>65</v>
      </c>
      <c r="F169" s="16">
        <v>240100</v>
      </c>
      <c r="G169" s="16">
        <v>35000</v>
      </c>
    </row>
    <row r="170" spans="2:7" ht="16.5" customHeight="1">
      <c r="B170" s="12"/>
      <c r="C170" s="12"/>
      <c r="D170" s="14" t="s">
        <v>36</v>
      </c>
      <c r="E170" s="15" t="s">
        <v>37</v>
      </c>
      <c r="F170" s="16">
        <v>200</v>
      </c>
      <c r="G170" s="16">
        <v>0</v>
      </c>
    </row>
    <row r="171" spans="2:7" ht="19.5" customHeight="1">
      <c r="B171" s="12"/>
      <c r="C171" s="12"/>
      <c r="D171" s="14" t="s">
        <v>88</v>
      </c>
      <c r="E171" s="15" t="s">
        <v>89</v>
      </c>
      <c r="F171" s="16">
        <v>12000</v>
      </c>
      <c r="G171" s="16">
        <v>1520.26</v>
      </c>
    </row>
    <row r="172" spans="2:7" ht="16.5" customHeight="1">
      <c r="B172" s="12"/>
      <c r="C172" s="12"/>
      <c r="D172" s="14" t="s">
        <v>74</v>
      </c>
      <c r="E172" s="15" t="s">
        <v>75</v>
      </c>
      <c r="F172" s="16">
        <v>20000</v>
      </c>
      <c r="G172" s="16">
        <v>2197.3</v>
      </c>
    </row>
    <row r="173" spans="2:7" ht="16.5" customHeight="1">
      <c r="B173" s="12"/>
      <c r="C173" s="12"/>
      <c r="D173" s="14" t="s">
        <v>8</v>
      </c>
      <c r="E173" s="15" t="s">
        <v>9</v>
      </c>
      <c r="F173" s="16">
        <v>40000</v>
      </c>
      <c r="G173" s="16">
        <v>0</v>
      </c>
    </row>
    <row r="174" spans="2:7" ht="16.5" customHeight="1">
      <c r="B174" s="12"/>
      <c r="C174" s="12"/>
      <c r="D174" s="14" t="s">
        <v>90</v>
      </c>
      <c r="E174" s="15" t="s">
        <v>91</v>
      </c>
      <c r="F174" s="16">
        <v>11000</v>
      </c>
      <c r="G174" s="16">
        <v>10233.02</v>
      </c>
    </row>
    <row r="175" spans="2:7" ht="16.5" customHeight="1">
      <c r="B175" s="7"/>
      <c r="C175" s="8" t="s">
        <v>132</v>
      </c>
      <c r="D175" s="9"/>
      <c r="E175" s="10" t="s">
        <v>133</v>
      </c>
      <c r="F175" s="11">
        <f>SUBTOTAL(9,F176:F183)</f>
        <v>349600</v>
      </c>
      <c r="G175" s="11">
        <f>SUBTOTAL(9,G176:G183)</f>
        <v>65871.77</v>
      </c>
    </row>
    <row r="176" spans="2:7" ht="16.5" customHeight="1">
      <c r="B176" s="12"/>
      <c r="C176" s="12"/>
      <c r="D176" s="14" t="s">
        <v>78</v>
      </c>
      <c r="E176" s="15" t="s">
        <v>79</v>
      </c>
      <c r="F176" s="16">
        <v>25000</v>
      </c>
      <c r="G176" s="16">
        <v>4365</v>
      </c>
    </row>
    <row r="177" spans="2:7" ht="16.5" customHeight="1">
      <c r="B177" s="12"/>
      <c r="C177" s="12"/>
      <c r="D177" s="14" t="s">
        <v>60</v>
      </c>
      <c r="E177" s="15" t="s">
        <v>61</v>
      </c>
      <c r="F177" s="16">
        <v>230000</v>
      </c>
      <c r="G177" s="16">
        <v>43211.25</v>
      </c>
    </row>
    <row r="178" spans="2:7" ht="16.5" customHeight="1">
      <c r="B178" s="12"/>
      <c r="C178" s="12"/>
      <c r="D178" s="14" t="s">
        <v>62</v>
      </c>
      <c r="E178" s="15" t="s">
        <v>63</v>
      </c>
      <c r="F178" s="16">
        <v>14100</v>
      </c>
      <c r="G178" s="16">
        <v>9087.13</v>
      </c>
    </row>
    <row r="179" spans="2:7" ht="16.5" customHeight="1">
      <c r="B179" s="12"/>
      <c r="C179" s="12"/>
      <c r="D179" s="14" t="s">
        <v>18</v>
      </c>
      <c r="E179" s="15" t="s">
        <v>19</v>
      </c>
      <c r="F179" s="16">
        <v>47500</v>
      </c>
      <c r="G179" s="16">
        <v>8057.29</v>
      </c>
    </row>
    <row r="180" spans="2:7" ht="16.5" customHeight="1">
      <c r="B180" s="12"/>
      <c r="C180" s="12"/>
      <c r="D180" s="14" t="s">
        <v>20</v>
      </c>
      <c r="E180" s="15" t="s">
        <v>21</v>
      </c>
      <c r="F180" s="16">
        <v>7000</v>
      </c>
      <c r="G180" s="16">
        <v>1151.1</v>
      </c>
    </row>
    <row r="181" spans="2:7" ht="16.5" customHeight="1">
      <c r="B181" s="12"/>
      <c r="C181" s="12"/>
      <c r="D181" s="14" t="s">
        <v>24</v>
      </c>
      <c r="E181" s="15" t="s">
        <v>25</v>
      </c>
      <c r="F181" s="16">
        <v>6000</v>
      </c>
      <c r="G181" s="16">
        <v>0</v>
      </c>
    </row>
    <row r="182" spans="2:7" ht="16.5" customHeight="1">
      <c r="B182" s="12"/>
      <c r="C182" s="12"/>
      <c r="D182" s="14" t="s">
        <v>130</v>
      </c>
      <c r="E182" s="15" t="s">
        <v>131</v>
      </c>
      <c r="F182" s="16">
        <v>2000</v>
      </c>
      <c r="G182" s="16">
        <v>0</v>
      </c>
    </row>
    <row r="183" spans="2:7" ht="16.5" customHeight="1">
      <c r="B183" s="12"/>
      <c r="C183" s="12"/>
      <c r="D183" s="14" t="s">
        <v>64</v>
      </c>
      <c r="E183" s="15" t="s">
        <v>65</v>
      </c>
      <c r="F183" s="16">
        <v>18000</v>
      </c>
      <c r="G183" s="16">
        <v>0</v>
      </c>
    </row>
    <row r="184" spans="2:7" ht="16.5" customHeight="1">
      <c r="B184" s="7"/>
      <c r="C184" s="8" t="s">
        <v>134</v>
      </c>
      <c r="D184" s="9"/>
      <c r="E184" s="10" t="s">
        <v>135</v>
      </c>
      <c r="F184" s="11">
        <f>SUBTOTAL(9,F185)</f>
        <v>350000</v>
      </c>
      <c r="G184" s="11">
        <f>SUBTOTAL(9,G185)</f>
        <v>115000</v>
      </c>
    </row>
    <row r="185" spans="2:7" ht="16.5" customHeight="1">
      <c r="B185" s="12"/>
      <c r="C185" s="12"/>
      <c r="D185" s="14" t="s">
        <v>136</v>
      </c>
      <c r="E185" s="15" t="s">
        <v>137</v>
      </c>
      <c r="F185" s="16">
        <v>350000</v>
      </c>
      <c r="G185" s="16">
        <v>115000</v>
      </c>
    </row>
    <row r="186" spans="2:7" ht="16.5" customHeight="1">
      <c r="B186" s="7"/>
      <c r="C186" s="8" t="s">
        <v>138</v>
      </c>
      <c r="D186" s="9"/>
      <c r="E186" s="10" t="s">
        <v>139</v>
      </c>
      <c r="F186" s="11">
        <f>SUM(F187:F207)</f>
        <v>2681700</v>
      </c>
      <c r="G186" s="11">
        <f>SUM(G187:G207)</f>
        <v>614034.9600000001</v>
      </c>
    </row>
    <row r="187" spans="2:7" ht="16.5" customHeight="1">
      <c r="B187" s="12"/>
      <c r="C187" s="12"/>
      <c r="D187" s="14" t="s">
        <v>78</v>
      </c>
      <c r="E187" s="15" t="s">
        <v>79</v>
      </c>
      <c r="F187" s="16">
        <v>150000</v>
      </c>
      <c r="G187" s="16">
        <v>36021.02</v>
      </c>
    </row>
    <row r="188" spans="2:7" ht="16.5" customHeight="1">
      <c r="B188" s="12"/>
      <c r="C188" s="12"/>
      <c r="D188" s="14" t="s">
        <v>60</v>
      </c>
      <c r="E188" s="15" t="s">
        <v>61</v>
      </c>
      <c r="F188" s="16">
        <v>1505000</v>
      </c>
      <c r="G188" s="16">
        <v>355974.12</v>
      </c>
    </row>
    <row r="189" spans="2:7" ht="16.5" customHeight="1">
      <c r="B189" s="12"/>
      <c r="C189" s="12"/>
      <c r="D189" s="14" t="s">
        <v>62</v>
      </c>
      <c r="E189" s="15" t="s">
        <v>63</v>
      </c>
      <c r="F189" s="16">
        <v>115000</v>
      </c>
      <c r="G189" s="16">
        <v>72487.08</v>
      </c>
    </row>
    <row r="190" spans="2:7" ht="16.5" customHeight="1">
      <c r="B190" s="12"/>
      <c r="C190" s="12"/>
      <c r="D190" s="14" t="s">
        <v>18</v>
      </c>
      <c r="E190" s="15" t="s">
        <v>19</v>
      </c>
      <c r="F190" s="16">
        <v>311500</v>
      </c>
      <c r="G190" s="16">
        <v>64963.26</v>
      </c>
    </row>
    <row r="191" spans="2:7" ht="16.5" customHeight="1">
      <c r="B191" s="12"/>
      <c r="C191" s="12"/>
      <c r="D191" s="14" t="s">
        <v>20</v>
      </c>
      <c r="E191" s="15" t="s">
        <v>21</v>
      </c>
      <c r="F191" s="16">
        <v>44000</v>
      </c>
      <c r="G191" s="16">
        <v>9259.71</v>
      </c>
    </row>
    <row r="192" spans="2:7" ht="16.5" customHeight="1">
      <c r="B192" s="12"/>
      <c r="C192" s="12"/>
      <c r="D192" s="14" t="s">
        <v>22</v>
      </c>
      <c r="E192" s="15" t="s">
        <v>23</v>
      </c>
      <c r="F192" s="16">
        <v>10000</v>
      </c>
      <c r="G192" s="16">
        <v>319.23</v>
      </c>
    </row>
    <row r="193" spans="2:7" ht="16.5" customHeight="1">
      <c r="B193" s="12"/>
      <c r="C193" s="12"/>
      <c r="D193" s="14" t="s">
        <v>24</v>
      </c>
      <c r="E193" s="15" t="s">
        <v>25</v>
      </c>
      <c r="F193" s="16">
        <v>88000</v>
      </c>
      <c r="G193" s="16">
        <v>19160.41</v>
      </c>
    </row>
    <row r="194" spans="2:7" ht="16.5" customHeight="1">
      <c r="B194" s="12"/>
      <c r="C194" s="12"/>
      <c r="D194" s="14" t="s">
        <v>130</v>
      </c>
      <c r="E194" s="15" t="s">
        <v>131</v>
      </c>
      <c r="F194" s="16">
        <v>20000</v>
      </c>
      <c r="G194" s="16">
        <v>419.93</v>
      </c>
    </row>
    <row r="195" spans="2:7" ht="16.5" customHeight="1">
      <c r="B195" s="12"/>
      <c r="C195" s="12"/>
      <c r="D195" s="14" t="s">
        <v>26</v>
      </c>
      <c r="E195" s="15" t="s">
        <v>27</v>
      </c>
      <c r="F195" s="16">
        <v>80000</v>
      </c>
      <c r="G195" s="16">
        <v>29465.17</v>
      </c>
    </row>
    <row r="196" spans="2:7" ht="16.5" customHeight="1">
      <c r="B196" s="12"/>
      <c r="C196" s="12"/>
      <c r="D196" s="14" t="s">
        <v>28</v>
      </c>
      <c r="E196" s="15" t="s">
        <v>29</v>
      </c>
      <c r="F196" s="16">
        <v>70000</v>
      </c>
      <c r="G196" s="16">
        <v>122</v>
      </c>
    </row>
    <row r="197" spans="2:7" ht="16.5" customHeight="1">
      <c r="B197" s="12"/>
      <c r="C197" s="12"/>
      <c r="D197" s="14" t="s">
        <v>82</v>
      </c>
      <c r="E197" s="15" t="s">
        <v>83</v>
      </c>
      <c r="F197" s="16">
        <v>4000</v>
      </c>
      <c r="G197" s="16">
        <v>40</v>
      </c>
    </row>
    <row r="198" spans="2:7" ht="16.5" customHeight="1">
      <c r="B198" s="12"/>
      <c r="C198" s="12"/>
      <c r="D198" s="14" t="s">
        <v>30</v>
      </c>
      <c r="E198" s="15" t="s">
        <v>31</v>
      </c>
      <c r="F198" s="16">
        <v>40000</v>
      </c>
      <c r="G198" s="16">
        <v>5258.4</v>
      </c>
    </row>
    <row r="199" spans="2:7" ht="16.5" customHeight="1">
      <c r="B199" s="12"/>
      <c r="C199" s="12"/>
      <c r="D199" s="14" t="s">
        <v>84</v>
      </c>
      <c r="E199" s="15" t="s">
        <v>85</v>
      </c>
      <c r="F199" s="16">
        <v>3000</v>
      </c>
      <c r="G199" s="16">
        <v>610.54</v>
      </c>
    </row>
    <row r="200" spans="2:7" ht="16.5" customHeight="1">
      <c r="B200" s="12"/>
      <c r="C200" s="12"/>
      <c r="D200" s="14" t="s">
        <v>32</v>
      </c>
      <c r="E200" s="15" t="s">
        <v>33</v>
      </c>
      <c r="F200" s="16">
        <v>10000</v>
      </c>
      <c r="G200" s="16">
        <v>974.81</v>
      </c>
    </row>
    <row r="201" spans="2:7" ht="16.5" customHeight="1">
      <c r="B201" s="12"/>
      <c r="C201" s="12"/>
      <c r="D201" s="14" t="s">
        <v>72</v>
      </c>
      <c r="E201" s="15" t="s">
        <v>73</v>
      </c>
      <c r="F201" s="16">
        <v>6000</v>
      </c>
      <c r="G201" s="16">
        <v>799.48</v>
      </c>
    </row>
    <row r="202" spans="2:7" ht="16.5" customHeight="1">
      <c r="B202" s="12"/>
      <c r="C202" s="12"/>
      <c r="D202" s="14" t="s">
        <v>34</v>
      </c>
      <c r="E202" s="15" t="s">
        <v>35</v>
      </c>
      <c r="F202" s="16">
        <v>3000</v>
      </c>
      <c r="G202" s="16">
        <v>0</v>
      </c>
    </row>
    <row r="203" spans="2:7" ht="16.5" customHeight="1">
      <c r="B203" s="12"/>
      <c r="C203" s="12"/>
      <c r="D203" s="14" t="s">
        <v>64</v>
      </c>
      <c r="E203" s="15" t="s">
        <v>65</v>
      </c>
      <c r="F203" s="16">
        <v>87200</v>
      </c>
      <c r="G203" s="16">
        <v>15000</v>
      </c>
    </row>
    <row r="204" spans="2:7" ht="19.5" customHeight="1">
      <c r="B204" s="12"/>
      <c r="C204" s="12"/>
      <c r="D204" s="14" t="s">
        <v>88</v>
      </c>
      <c r="E204" s="15" t="s">
        <v>89</v>
      </c>
      <c r="F204" s="16">
        <v>10000</v>
      </c>
      <c r="G204" s="16">
        <v>1232.83</v>
      </c>
    </row>
    <row r="205" spans="2:7" ht="16.5" customHeight="1">
      <c r="B205" s="12"/>
      <c r="C205" s="12"/>
      <c r="D205" s="14" t="s">
        <v>74</v>
      </c>
      <c r="E205" s="15" t="s">
        <v>75</v>
      </c>
      <c r="F205" s="16">
        <v>10000</v>
      </c>
      <c r="G205" s="16">
        <v>1926.97</v>
      </c>
    </row>
    <row r="206" spans="2:7" ht="16.5" customHeight="1">
      <c r="B206" s="12"/>
      <c r="C206" s="12"/>
      <c r="D206" s="14" t="s">
        <v>8</v>
      </c>
      <c r="E206" s="15" t="s">
        <v>9</v>
      </c>
      <c r="F206" s="16">
        <v>110000</v>
      </c>
      <c r="G206" s="16">
        <v>0</v>
      </c>
    </row>
    <row r="207" spans="2:7" ht="16.5" customHeight="1">
      <c r="B207" s="12"/>
      <c r="C207" s="12"/>
      <c r="D207" s="14" t="s">
        <v>90</v>
      </c>
      <c r="E207" s="15" t="s">
        <v>91</v>
      </c>
      <c r="F207" s="16">
        <v>5000</v>
      </c>
      <c r="G207" s="16">
        <v>0</v>
      </c>
    </row>
    <row r="208" spans="2:7" ht="16.5" customHeight="1">
      <c r="B208" s="7"/>
      <c r="C208" s="8" t="s">
        <v>140</v>
      </c>
      <c r="D208" s="9"/>
      <c r="E208" s="10" t="s">
        <v>141</v>
      </c>
      <c r="F208" s="11">
        <f>SUBTOTAL(9,F209:F220)</f>
        <v>444670</v>
      </c>
      <c r="G208" s="11">
        <f>SUBTOTAL(9,G209:G220)</f>
        <v>84347.04000000001</v>
      </c>
    </row>
    <row r="209" spans="2:7" ht="16.5" customHeight="1">
      <c r="B209" s="12"/>
      <c r="C209" s="12"/>
      <c r="D209" s="14" t="s">
        <v>78</v>
      </c>
      <c r="E209" s="15" t="s">
        <v>79</v>
      </c>
      <c r="F209" s="16">
        <v>2000</v>
      </c>
      <c r="G209" s="16">
        <v>282</v>
      </c>
    </row>
    <row r="210" spans="2:7" ht="16.5" customHeight="1">
      <c r="B210" s="12"/>
      <c r="C210" s="12"/>
      <c r="D210" s="14" t="s">
        <v>60</v>
      </c>
      <c r="E210" s="15" t="s">
        <v>61</v>
      </c>
      <c r="F210" s="16">
        <v>90000</v>
      </c>
      <c r="G210" s="16">
        <v>18573.77</v>
      </c>
    </row>
    <row r="211" spans="2:7" ht="16.5" customHeight="1">
      <c r="B211" s="12"/>
      <c r="C211" s="12"/>
      <c r="D211" s="14" t="s">
        <v>62</v>
      </c>
      <c r="E211" s="15" t="s">
        <v>63</v>
      </c>
      <c r="F211" s="16">
        <v>6000</v>
      </c>
      <c r="G211" s="16">
        <v>3449</v>
      </c>
    </row>
    <row r="212" spans="2:7" ht="16.5" customHeight="1">
      <c r="B212" s="12"/>
      <c r="C212" s="12"/>
      <c r="D212" s="14" t="s">
        <v>18</v>
      </c>
      <c r="E212" s="15" t="s">
        <v>19</v>
      </c>
      <c r="F212" s="16">
        <v>17000</v>
      </c>
      <c r="G212" s="16">
        <v>3420.15</v>
      </c>
    </row>
    <row r="213" spans="2:7" ht="16.5" customHeight="1">
      <c r="B213" s="12"/>
      <c r="C213" s="12"/>
      <c r="D213" s="14" t="s">
        <v>20</v>
      </c>
      <c r="E213" s="15" t="s">
        <v>21</v>
      </c>
      <c r="F213" s="16">
        <v>3000</v>
      </c>
      <c r="G213" s="16">
        <v>479.93</v>
      </c>
    </row>
    <row r="214" spans="2:7" ht="16.5" customHeight="1">
      <c r="B214" s="12"/>
      <c r="C214" s="12"/>
      <c r="D214" s="14" t="s">
        <v>22</v>
      </c>
      <c r="E214" s="15" t="s">
        <v>23</v>
      </c>
      <c r="F214" s="16">
        <v>1000</v>
      </c>
      <c r="G214" s="16">
        <v>0</v>
      </c>
    </row>
    <row r="215" spans="2:7" ht="16.5" customHeight="1">
      <c r="B215" s="12"/>
      <c r="C215" s="12"/>
      <c r="D215" s="14" t="s">
        <v>24</v>
      </c>
      <c r="E215" s="15" t="s">
        <v>25</v>
      </c>
      <c r="F215" s="16">
        <v>60000</v>
      </c>
      <c r="G215" s="16">
        <v>11880.11</v>
      </c>
    </row>
    <row r="216" spans="2:7" ht="16.5" customHeight="1">
      <c r="B216" s="12"/>
      <c r="C216" s="12"/>
      <c r="D216" s="14" t="s">
        <v>28</v>
      </c>
      <c r="E216" s="15" t="s">
        <v>29</v>
      </c>
      <c r="F216" s="16">
        <v>10000</v>
      </c>
      <c r="G216" s="16">
        <v>427.3</v>
      </c>
    </row>
    <row r="217" spans="2:7" ht="16.5" customHeight="1">
      <c r="B217" s="12"/>
      <c r="C217" s="12"/>
      <c r="D217" s="14" t="s">
        <v>82</v>
      </c>
      <c r="E217" s="15" t="s">
        <v>83</v>
      </c>
      <c r="F217" s="16">
        <v>300</v>
      </c>
      <c r="G217" s="16">
        <v>0</v>
      </c>
    </row>
    <row r="218" spans="2:7" ht="16.5" customHeight="1">
      <c r="B218" s="12"/>
      <c r="C218" s="12"/>
      <c r="D218" s="14" t="s">
        <v>30</v>
      </c>
      <c r="E218" s="15" t="s">
        <v>31</v>
      </c>
      <c r="F218" s="16">
        <v>245000</v>
      </c>
      <c r="G218" s="16">
        <v>45834.78</v>
      </c>
    </row>
    <row r="219" spans="2:7" ht="16.5" customHeight="1">
      <c r="B219" s="12"/>
      <c r="C219" s="12"/>
      <c r="D219" s="14" t="s">
        <v>34</v>
      </c>
      <c r="E219" s="15" t="s">
        <v>35</v>
      </c>
      <c r="F219" s="16">
        <v>8000</v>
      </c>
      <c r="G219" s="16">
        <v>0</v>
      </c>
    </row>
    <row r="220" spans="2:7" ht="16.5" customHeight="1">
      <c r="B220" s="12"/>
      <c r="C220" s="12"/>
      <c r="D220" s="14" t="s">
        <v>64</v>
      </c>
      <c r="E220" s="15" t="s">
        <v>65</v>
      </c>
      <c r="F220" s="16">
        <v>2370</v>
      </c>
      <c r="G220" s="16">
        <v>0</v>
      </c>
    </row>
    <row r="221" spans="2:7" ht="16.5" customHeight="1">
      <c r="B221" s="7"/>
      <c r="C221" s="8" t="s">
        <v>142</v>
      </c>
      <c r="D221" s="9"/>
      <c r="E221" s="10" t="s">
        <v>143</v>
      </c>
      <c r="F221" s="11">
        <f>SUM(F222:F239)</f>
        <v>179084</v>
      </c>
      <c r="G221" s="11">
        <f>SUM(G222:G239)</f>
        <v>47814.82</v>
      </c>
    </row>
    <row r="222" spans="2:7" ht="16.5" customHeight="1">
      <c r="B222" s="12"/>
      <c r="C222" s="12"/>
      <c r="D222" s="14" t="s">
        <v>78</v>
      </c>
      <c r="E222" s="15" t="s">
        <v>79</v>
      </c>
      <c r="F222" s="16">
        <v>2000</v>
      </c>
      <c r="G222" s="16">
        <v>0</v>
      </c>
    </row>
    <row r="223" spans="2:7" ht="16.5" customHeight="1">
      <c r="B223" s="12"/>
      <c r="C223" s="12"/>
      <c r="D223" s="14" t="s">
        <v>60</v>
      </c>
      <c r="E223" s="15" t="s">
        <v>61</v>
      </c>
      <c r="F223" s="16">
        <v>110000</v>
      </c>
      <c r="G223" s="16">
        <v>28354.87</v>
      </c>
    </row>
    <row r="224" spans="2:7" ht="16.5" customHeight="1">
      <c r="B224" s="12"/>
      <c r="C224" s="12"/>
      <c r="D224" s="14" t="s">
        <v>62</v>
      </c>
      <c r="E224" s="15" t="s">
        <v>63</v>
      </c>
      <c r="F224" s="16">
        <v>8800</v>
      </c>
      <c r="G224" s="16">
        <v>8477.25</v>
      </c>
    </row>
    <row r="225" spans="2:7" ht="16.5" customHeight="1">
      <c r="B225" s="12"/>
      <c r="C225" s="12"/>
      <c r="D225" s="14" t="s">
        <v>18</v>
      </c>
      <c r="E225" s="15" t="s">
        <v>19</v>
      </c>
      <c r="F225" s="16">
        <v>22000</v>
      </c>
      <c r="G225" s="16">
        <v>6328.01</v>
      </c>
    </row>
    <row r="226" spans="2:7" ht="16.5" customHeight="1">
      <c r="B226" s="12"/>
      <c r="C226" s="12"/>
      <c r="D226" s="14" t="s">
        <v>20</v>
      </c>
      <c r="E226" s="15" t="s">
        <v>21</v>
      </c>
      <c r="F226" s="16">
        <v>3000</v>
      </c>
      <c r="G226" s="16">
        <v>892.04</v>
      </c>
    </row>
    <row r="227" spans="2:7" ht="16.5" customHeight="1">
      <c r="B227" s="12"/>
      <c r="C227" s="12"/>
      <c r="D227" s="14" t="s">
        <v>80</v>
      </c>
      <c r="E227" s="15" t="s">
        <v>81</v>
      </c>
      <c r="F227" s="16">
        <v>1500</v>
      </c>
      <c r="G227" s="16">
        <v>421.64</v>
      </c>
    </row>
    <row r="228" spans="2:7" ht="16.5" customHeight="1">
      <c r="B228" s="12"/>
      <c r="C228" s="12"/>
      <c r="D228" s="14" t="s">
        <v>22</v>
      </c>
      <c r="E228" s="15" t="s">
        <v>23</v>
      </c>
      <c r="F228" s="16">
        <v>1500</v>
      </c>
      <c r="G228" s="16">
        <v>0</v>
      </c>
    </row>
    <row r="229" spans="2:7" ht="16.5" customHeight="1">
      <c r="B229" s="12"/>
      <c r="C229" s="12"/>
      <c r="D229" s="14" t="s">
        <v>24</v>
      </c>
      <c r="E229" s="15" t="s">
        <v>25</v>
      </c>
      <c r="F229" s="16">
        <v>6000</v>
      </c>
      <c r="G229" s="16">
        <v>614.2</v>
      </c>
    </row>
    <row r="230" spans="2:7" ht="16.5" customHeight="1">
      <c r="B230" s="12"/>
      <c r="C230" s="12"/>
      <c r="D230" s="14" t="s">
        <v>26</v>
      </c>
      <c r="E230" s="15" t="s">
        <v>27</v>
      </c>
      <c r="F230" s="16">
        <v>1000</v>
      </c>
      <c r="G230" s="16">
        <v>0</v>
      </c>
    </row>
    <row r="231" spans="2:7" ht="16.5" customHeight="1">
      <c r="B231" s="12"/>
      <c r="C231" s="12"/>
      <c r="D231" s="14" t="s">
        <v>28</v>
      </c>
      <c r="E231" s="15" t="s">
        <v>29</v>
      </c>
      <c r="F231" s="16">
        <v>3000</v>
      </c>
      <c r="G231" s="16">
        <v>0</v>
      </c>
    </row>
    <row r="232" spans="2:7" ht="16.5" customHeight="1">
      <c r="B232" s="12"/>
      <c r="C232" s="12"/>
      <c r="D232" s="14" t="s">
        <v>82</v>
      </c>
      <c r="E232" s="15" t="s">
        <v>83</v>
      </c>
      <c r="F232" s="16">
        <v>200</v>
      </c>
      <c r="G232" s="16">
        <v>0</v>
      </c>
    </row>
    <row r="233" spans="2:7" ht="16.5" customHeight="1">
      <c r="B233" s="12"/>
      <c r="C233" s="12"/>
      <c r="D233" s="14" t="s">
        <v>30</v>
      </c>
      <c r="E233" s="15" t="s">
        <v>31</v>
      </c>
      <c r="F233" s="16">
        <v>7000</v>
      </c>
      <c r="G233" s="16">
        <v>919</v>
      </c>
    </row>
    <row r="234" spans="2:7" ht="16.5" customHeight="1">
      <c r="B234" s="12"/>
      <c r="C234" s="12"/>
      <c r="D234" s="14" t="s">
        <v>84</v>
      </c>
      <c r="E234" s="15" t="s">
        <v>85</v>
      </c>
      <c r="F234" s="16">
        <v>1000</v>
      </c>
      <c r="G234" s="16">
        <v>135.68</v>
      </c>
    </row>
    <row r="235" spans="2:7" ht="16.5" customHeight="1">
      <c r="B235" s="12"/>
      <c r="C235" s="12"/>
      <c r="D235" s="14" t="s">
        <v>32</v>
      </c>
      <c r="E235" s="15" t="s">
        <v>33</v>
      </c>
      <c r="F235" s="16">
        <v>3000</v>
      </c>
      <c r="G235" s="16">
        <v>648.23</v>
      </c>
    </row>
    <row r="236" spans="2:7" ht="16.5" customHeight="1">
      <c r="B236" s="12"/>
      <c r="C236" s="12"/>
      <c r="D236" s="14" t="s">
        <v>72</v>
      </c>
      <c r="E236" s="15" t="s">
        <v>73</v>
      </c>
      <c r="F236" s="16">
        <v>3000</v>
      </c>
      <c r="G236" s="16">
        <v>223.9</v>
      </c>
    </row>
    <row r="237" spans="2:7" ht="16.5" customHeight="1">
      <c r="B237" s="12"/>
      <c r="C237" s="12"/>
      <c r="D237" s="14" t="s">
        <v>64</v>
      </c>
      <c r="E237" s="15" t="s">
        <v>65</v>
      </c>
      <c r="F237" s="16">
        <v>3149</v>
      </c>
      <c r="G237" s="16">
        <v>800</v>
      </c>
    </row>
    <row r="238" spans="2:7" ht="18.75" customHeight="1">
      <c r="B238" s="12"/>
      <c r="C238" s="12"/>
      <c r="D238" s="14" t="s">
        <v>86</v>
      </c>
      <c r="E238" s="15" t="s">
        <v>209</v>
      </c>
      <c r="F238" s="16">
        <v>1500</v>
      </c>
      <c r="G238" s="16">
        <v>0</v>
      </c>
    </row>
    <row r="239" spans="2:7" ht="16.5" customHeight="1">
      <c r="B239" s="12"/>
      <c r="C239" s="12"/>
      <c r="D239" s="14" t="s">
        <v>74</v>
      </c>
      <c r="E239" s="15" t="s">
        <v>75</v>
      </c>
      <c r="F239" s="16">
        <v>1435</v>
      </c>
      <c r="G239" s="16">
        <v>0</v>
      </c>
    </row>
    <row r="240" spans="2:7" ht="16.5" customHeight="1">
      <c r="B240" s="7"/>
      <c r="C240" s="8" t="s">
        <v>144</v>
      </c>
      <c r="D240" s="9"/>
      <c r="E240" s="10" t="s">
        <v>145</v>
      </c>
      <c r="F240" s="11">
        <f>SUBTOTAL(9,F241:F242)</f>
        <v>55000</v>
      </c>
      <c r="G240" s="11">
        <f>SUBTOTAL(9,G241:G242)</f>
        <v>11301</v>
      </c>
    </row>
    <row r="241" spans="2:7" ht="16.5" customHeight="1">
      <c r="B241" s="12"/>
      <c r="C241" s="12"/>
      <c r="D241" s="14" t="s">
        <v>30</v>
      </c>
      <c r="E241" s="15" t="s">
        <v>31</v>
      </c>
      <c r="F241" s="16">
        <v>25000</v>
      </c>
      <c r="G241" s="16">
        <v>4310</v>
      </c>
    </row>
    <row r="242" spans="2:7" ht="16.5" customHeight="1">
      <c r="B242" s="12"/>
      <c r="C242" s="12"/>
      <c r="D242" s="14" t="s">
        <v>86</v>
      </c>
      <c r="E242" s="15" t="s">
        <v>87</v>
      </c>
      <c r="F242" s="16">
        <v>30000</v>
      </c>
      <c r="G242" s="16">
        <v>6991</v>
      </c>
    </row>
    <row r="243" spans="2:7" ht="16.5" customHeight="1">
      <c r="B243" s="4" t="s">
        <v>146</v>
      </c>
      <c r="C243" s="4"/>
      <c r="D243" s="4"/>
      <c r="E243" s="5" t="s">
        <v>147</v>
      </c>
      <c r="F243" s="6">
        <f>SUBTOTAL(9,F244:F259)</f>
        <v>116000</v>
      </c>
      <c r="G243" s="6">
        <f>SUBTOTAL(9,G244:G259)</f>
        <v>13102.74</v>
      </c>
    </row>
    <row r="244" spans="2:7" ht="16.5" customHeight="1">
      <c r="B244" s="7"/>
      <c r="C244" s="8" t="s">
        <v>148</v>
      </c>
      <c r="D244" s="9"/>
      <c r="E244" s="10" t="s">
        <v>149</v>
      </c>
      <c r="F244" s="11">
        <f>SUBTOTAL(9,F245:F247)</f>
        <v>5000</v>
      </c>
      <c r="G244" s="11">
        <f>SUBTOTAL(9,G245:G247)</f>
        <v>0</v>
      </c>
    </row>
    <row r="245" spans="2:7" ht="16.5" customHeight="1">
      <c r="B245" s="12"/>
      <c r="C245" s="12"/>
      <c r="D245" s="14" t="s">
        <v>22</v>
      </c>
      <c r="E245" s="15" t="s">
        <v>23</v>
      </c>
      <c r="F245" s="16">
        <v>2000</v>
      </c>
      <c r="G245" s="16">
        <v>0</v>
      </c>
    </row>
    <row r="246" spans="2:7" ht="16.5" customHeight="1">
      <c r="B246" s="12"/>
      <c r="C246" s="12"/>
      <c r="D246" s="14" t="s">
        <v>24</v>
      </c>
      <c r="E246" s="15" t="s">
        <v>25</v>
      </c>
      <c r="F246" s="16">
        <v>2000</v>
      </c>
      <c r="G246" s="16">
        <v>0</v>
      </c>
    </row>
    <row r="247" spans="2:7" ht="16.5" customHeight="1">
      <c r="B247" s="12"/>
      <c r="C247" s="12"/>
      <c r="D247" s="14" t="s">
        <v>30</v>
      </c>
      <c r="E247" s="15" t="s">
        <v>31</v>
      </c>
      <c r="F247" s="16">
        <v>1000</v>
      </c>
      <c r="G247" s="16">
        <v>0</v>
      </c>
    </row>
    <row r="248" spans="2:7" ht="16.5" customHeight="1">
      <c r="B248" s="7"/>
      <c r="C248" s="8" t="s">
        <v>150</v>
      </c>
      <c r="D248" s="9"/>
      <c r="E248" s="10" t="s">
        <v>151</v>
      </c>
      <c r="F248" s="11">
        <f>SUBTOTAL(9,F249:F259)</f>
        <v>111000</v>
      </c>
      <c r="G248" s="11">
        <f>SUBTOTAL(9,G249:G259)</f>
        <v>13102.74</v>
      </c>
    </row>
    <row r="249" spans="2:7" ht="16.5" customHeight="1">
      <c r="B249" s="12"/>
      <c r="C249" s="12"/>
      <c r="D249" s="14" t="s">
        <v>18</v>
      </c>
      <c r="E249" s="15" t="s">
        <v>19</v>
      </c>
      <c r="F249" s="16">
        <v>1000</v>
      </c>
      <c r="G249" s="16">
        <v>109.51</v>
      </c>
    </row>
    <row r="250" spans="2:7" ht="16.5" customHeight="1">
      <c r="B250" s="12"/>
      <c r="C250" s="12"/>
      <c r="D250" s="14" t="s">
        <v>20</v>
      </c>
      <c r="E250" s="15" t="s">
        <v>21</v>
      </c>
      <c r="F250" s="16">
        <v>150</v>
      </c>
      <c r="G250" s="16">
        <v>15.44</v>
      </c>
    </row>
    <row r="251" spans="2:7" ht="16.5" customHeight="1">
      <c r="B251" s="12"/>
      <c r="C251" s="12"/>
      <c r="D251" s="14" t="s">
        <v>22</v>
      </c>
      <c r="E251" s="15" t="s">
        <v>23</v>
      </c>
      <c r="F251" s="16">
        <v>48000</v>
      </c>
      <c r="G251" s="16">
        <v>9757.37</v>
      </c>
    </row>
    <row r="252" spans="2:7" ht="16.5" customHeight="1">
      <c r="B252" s="12"/>
      <c r="C252" s="12"/>
      <c r="D252" s="14" t="s">
        <v>24</v>
      </c>
      <c r="E252" s="15" t="s">
        <v>25</v>
      </c>
      <c r="F252" s="16">
        <v>18000</v>
      </c>
      <c r="G252" s="16">
        <v>1114.9</v>
      </c>
    </row>
    <row r="253" spans="2:7" ht="16.5" customHeight="1">
      <c r="B253" s="12"/>
      <c r="C253" s="12"/>
      <c r="D253" s="14" t="s">
        <v>26</v>
      </c>
      <c r="E253" s="15" t="s">
        <v>27</v>
      </c>
      <c r="F253" s="16">
        <v>500</v>
      </c>
      <c r="G253" s="16">
        <v>0</v>
      </c>
    </row>
    <row r="254" spans="2:7" ht="16.5" customHeight="1">
      <c r="B254" s="12"/>
      <c r="C254" s="12"/>
      <c r="D254" s="14" t="s">
        <v>30</v>
      </c>
      <c r="E254" s="15" t="s">
        <v>31</v>
      </c>
      <c r="F254" s="16">
        <v>37800</v>
      </c>
      <c r="G254" s="16">
        <v>1268.75</v>
      </c>
    </row>
    <row r="255" spans="2:7" ht="16.5" customHeight="1">
      <c r="B255" s="12"/>
      <c r="C255" s="12"/>
      <c r="D255" s="14" t="s">
        <v>32</v>
      </c>
      <c r="E255" s="15" t="s">
        <v>33</v>
      </c>
      <c r="F255" s="16">
        <v>700</v>
      </c>
      <c r="G255" s="16">
        <v>51.46</v>
      </c>
    </row>
    <row r="256" spans="2:7" ht="16.5" customHeight="1">
      <c r="B256" s="12"/>
      <c r="C256" s="12"/>
      <c r="D256" s="14" t="s">
        <v>72</v>
      </c>
      <c r="E256" s="15" t="s">
        <v>73</v>
      </c>
      <c r="F256" s="16">
        <v>500</v>
      </c>
      <c r="G256" s="16">
        <v>35.31</v>
      </c>
    </row>
    <row r="257" spans="2:7" ht="16.5" customHeight="1">
      <c r="B257" s="12"/>
      <c r="C257" s="12"/>
      <c r="D257" s="14" t="s">
        <v>86</v>
      </c>
      <c r="E257" s="15" t="s">
        <v>87</v>
      </c>
      <c r="F257" s="16">
        <v>1000</v>
      </c>
      <c r="G257" s="16">
        <v>750</v>
      </c>
    </row>
    <row r="258" spans="2:7" ht="19.5" customHeight="1">
      <c r="B258" s="12"/>
      <c r="C258" s="12"/>
      <c r="D258" s="14" t="s">
        <v>88</v>
      </c>
      <c r="E258" s="15" t="s">
        <v>89</v>
      </c>
      <c r="F258" s="16">
        <v>1000</v>
      </c>
      <c r="G258" s="16">
        <v>0</v>
      </c>
    </row>
    <row r="259" spans="2:7" ht="16.5" customHeight="1">
      <c r="B259" s="12"/>
      <c r="C259" s="12"/>
      <c r="D259" s="14" t="s">
        <v>74</v>
      </c>
      <c r="E259" s="15" t="s">
        <v>75</v>
      </c>
      <c r="F259" s="16">
        <v>2350</v>
      </c>
      <c r="G259" s="16">
        <v>0</v>
      </c>
    </row>
    <row r="260" spans="2:7" ht="16.5" customHeight="1">
      <c r="B260" s="4" t="s">
        <v>152</v>
      </c>
      <c r="C260" s="4"/>
      <c r="D260" s="4"/>
      <c r="E260" s="5" t="s">
        <v>153</v>
      </c>
      <c r="F260" s="6">
        <f>SUBTOTAL(9,F261:F322)</f>
        <v>5279698</v>
      </c>
      <c r="G260" s="6">
        <f>SUBTOTAL(9,G261:G322)</f>
        <v>1175670.0600000003</v>
      </c>
    </row>
    <row r="261" spans="2:7" ht="19.5" customHeight="1">
      <c r="B261" s="7"/>
      <c r="C261" s="8" t="s">
        <v>154</v>
      </c>
      <c r="D261" s="9"/>
      <c r="E261" s="10" t="s">
        <v>155</v>
      </c>
      <c r="F261" s="11">
        <f>SUBTOTAL(9,F262:F279)</f>
        <v>4400000</v>
      </c>
      <c r="G261" s="11">
        <f>SUBTOTAL(9,G262:G279)</f>
        <v>962810.39</v>
      </c>
    </row>
    <row r="262" spans="2:7" ht="16.5" customHeight="1">
      <c r="B262" s="12"/>
      <c r="C262" s="12"/>
      <c r="D262" s="14" t="s">
        <v>78</v>
      </c>
      <c r="E262" s="15" t="s">
        <v>79</v>
      </c>
      <c r="F262" s="16">
        <v>686</v>
      </c>
      <c r="G262" s="16">
        <v>0</v>
      </c>
    </row>
    <row r="263" spans="2:7" ht="16.5" customHeight="1">
      <c r="B263" s="12"/>
      <c r="C263" s="12"/>
      <c r="D263" s="14" t="s">
        <v>156</v>
      </c>
      <c r="E263" s="15" t="s">
        <v>157</v>
      </c>
      <c r="F263" s="16">
        <v>4236850</v>
      </c>
      <c r="G263" s="16">
        <v>934806.5</v>
      </c>
    </row>
    <row r="264" spans="2:7" ht="16.5" customHeight="1">
      <c r="B264" s="12"/>
      <c r="C264" s="12"/>
      <c r="D264" s="14" t="s">
        <v>60</v>
      </c>
      <c r="E264" s="15" t="s">
        <v>61</v>
      </c>
      <c r="F264" s="16">
        <v>38400</v>
      </c>
      <c r="G264" s="16">
        <v>9600</v>
      </c>
    </row>
    <row r="265" spans="2:7" ht="16.5" customHeight="1">
      <c r="B265" s="12"/>
      <c r="C265" s="12"/>
      <c r="D265" s="14" t="s">
        <v>62</v>
      </c>
      <c r="E265" s="15" t="s">
        <v>63</v>
      </c>
      <c r="F265" s="16">
        <v>2703</v>
      </c>
      <c r="G265" s="16">
        <v>2703</v>
      </c>
    </row>
    <row r="266" spans="2:7" ht="16.5" customHeight="1">
      <c r="B266" s="12"/>
      <c r="C266" s="12"/>
      <c r="D266" s="14" t="s">
        <v>18</v>
      </c>
      <c r="E266" s="15" t="s">
        <v>19</v>
      </c>
      <c r="F266" s="16">
        <v>43447</v>
      </c>
      <c r="G266" s="16">
        <v>10317.12</v>
      </c>
    </row>
    <row r="267" spans="2:7" ht="16.5" customHeight="1">
      <c r="B267" s="12"/>
      <c r="C267" s="12"/>
      <c r="D267" s="14" t="s">
        <v>20</v>
      </c>
      <c r="E267" s="15" t="s">
        <v>21</v>
      </c>
      <c r="F267" s="16">
        <v>1191</v>
      </c>
      <c r="G267" s="16">
        <v>222</v>
      </c>
    </row>
    <row r="268" spans="2:7" ht="16.5" customHeight="1">
      <c r="B268" s="12"/>
      <c r="C268" s="12"/>
      <c r="D268" s="14" t="s">
        <v>80</v>
      </c>
      <c r="E268" s="15" t="s">
        <v>81</v>
      </c>
      <c r="F268" s="16">
        <v>360</v>
      </c>
      <c r="G268" s="16">
        <v>0</v>
      </c>
    </row>
    <row r="269" spans="2:7" ht="16.5" customHeight="1">
      <c r="B269" s="12"/>
      <c r="C269" s="12"/>
      <c r="D269" s="14" t="s">
        <v>22</v>
      </c>
      <c r="E269" s="15" t="s">
        <v>23</v>
      </c>
      <c r="F269" s="16">
        <v>7500</v>
      </c>
      <c r="G269" s="16">
        <v>0</v>
      </c>
    </row>
    <row r="270" spans="2:7" ht="16.5" customHeight="1">
      <c r="B270" s="12"/>
      <c r="C270" s="12"/>
      <c r="D270" s="14" t="s">
        <v>24</v>
      </c>
      <c r="E270" s="15" t="s">
        <v>25</v>
      </c>
      <c r="F270" s="16">
        <v>14863</v>
      </c>
      <c r="G270" s="16">
        <v>184.26</v>
      </c>
    </row>
    <row r="271" spans="2:7" ht="16.5" customHeight="1">
      <c r="B271" s="12"/>
      <c r="C271" s="12"/>
      <c r="D271" s="14" t="s">
        <v>82</v>
      </c>
      <c r="E271" s="15" t="s">
        <v>83</v>
      </c>
      <c r="F271" s="16">
        <v>200</v>
      </c>
      <c r="G271" s="16">
        <v>0</v>
      </c>
    </row>
    <row r="272" spans="2:7" ht="16.5" customHeight="1">
      <c r="B272" s="12"/>
      <c r="C272" s="12"/>
      <c r="D272" s="14" t="s">
        <v>30</v>
      </c>
      <c r="E272" s="15" t="s">
        <v>31</v>
      </c>
      <c r="F272" s="16">
        <v>35000</v>
      </c>
      <c r="G272" s="16">
        <v>4313.75</v>
      </c>
    </row>
    <row r="273" spans="2:7" ht="16.5" customHeight="1">
      <c r="B273" s="12"/>
      <c r="C273" s="12"/>
      <c r="D273" s="14" t="s">
        <v>32</v>
      </c>
      <c r="E273" s="15" t="s">
        <v>33</v>
      </c>
      <c r="F273" s="16">
        <v>3600</v>
      </c>
      <c r="G273" s="16">
        <v>192.96</v>
      </c>
    </row>
    <row r="274" spans="2:7" ht="16.5" customHeight="1">
      <c r="B274" s="12"/>
      <c r="C274" s="12"/>
      <c r="D274" s="14" t="s">
        <v>72</v>
      </c>
      <c r="E274" s="15" t="s">
        <v>73</v>
      </c>
      <c r="F274" s="16">
        <v>800</v>
      </c>
      <c r="G274" s="16">
        <v>0</v>
      </c>
    </row>
    <row r="275" spans="2:7" ht="16.5" customHeight="1">
      <c r="B275" s="12"/>
      <c r="C275" s="12"/>
      <c r="D275" s="14" t="s">
        <v>34</v>
      </c>
      <c r="E275" s="15" t="s">
        <v>35</v>
      </c>
      <c r="F275" s="16">
        <v>800</v>
      </c>
      <c r="G275" s="16">
        <v>0</v>
      </c>
    </row>
    <row r="276" spans="2:7" ht="16.5" customHeight="1">
      <c r="B276" s="12"/>
      <c r="C276" s="12"/>
      <c r="D276" s="14" t="s">
        <v>64</v>
      </c>
      <c r="E276" s="15" t="s">
        <v>65</v>
      </c>
      <c r="F276" s="16">
        <v>1200</v>
      </c>
      <c r="G276" s="16">
        <v>300</v>
      </c>
    </row>
    <row r="277" spans="2:7" ht="16.5" customHeight="1">
      <c r="B277" s="12"/>
      <c r="C277" s="12"/>
      <c r="D277" s="14" t="s">
        <v>86</v>
      </c>
      <c r="E277" s="15" t="s">
        <v>87</v>
      </c>
      <c r="F277" s="16">
        <v>2400</v>
      </c>
      <c r="G277" s="16">
        <v>0</v>
      </c>
    </row>
    <row r="278" spans="2:7" ht="19.5" customHeight="1">
      <c r="B278" s="12"/>
      <c r="C278" s="12"/>
      <c r="D278" s="14" t="s">
        <v>88</v>
      </c>
      <c r="E278" s="15" t="s">
        <v>89</v>
      </c>
      <c r="F278" s="16">
        <v>7500</v>
      </c>
      <c r="G278" s="16">
        <v>0</v>
      </c>
    </row>
    <row r="279" spans="2:7" ht="16.5" customHeight="1">
      <c r="B279" s="12"/>
      <c r="C279" s="12"/>
      <c r="D279" s="14" t="s">
        <v>74</v>
      </c>
      <c r="E279" s="15" t="s">
        <v>75</v>
      </c>
      <c r="F279" s="16">
        <v>2500</v>
      </c>
      <c r="G279" s="16">
        <v>170.8</v>
      </c>
    </row>
    <row r="280" spans="2:7" ht="30" customHeight="1">
      <c r="B280" s="7"/>
      <c r="C280" s="8" t="s">
        <v>158</v>
      </c>
      <c r="D280" s="9"/>
      <c r="E280" s="10" t="s">
        <v>159</v>
      </c>
      <c r="F280" s="11">
        <f>SUBTOTAL(9,F281)</f>
        <v>13900</v>
      </c>
      <c r="G280" s="11">
        <f>SUBTOTAL(9,G281)</f>
        <v>3946.07</v>
      </c>
    </row>
    <row r="281" spans="2:7" ht="16.5" customHeight="1">
      <c r="B281" s="12"/>
      <c r="C281" s="12"/>
      <c r="D281" s="14" t="s">
        <v>160</v>
      </c>
      <c r="E281" s="15" t="s">
        <v>161</v>
      </c>
      <c r="F281" s="16">
        <v>13900</v>
      </c>
      <c r="G281" s="16">
        <v>3946.07</v>
      </c>
    </row>
    <row r="282" spans="2:7" ht="19.5" customHeight="1">
      <c r="B282" s="7"/>
      <c r="C282" s="8" t="s">
        <v>162</v>
      </c>
      <c r="D282" s="9"/>
      <c r="E282" s="10" t="s">
        <v>163</v>
      </c>
      <c r="F282" s="11">
        <f>SUBTOTAL(9,F283:F286)</f>
        <v>405200</v>
      </c>
      <c r="G282" s="11">
        <f>SUBTOTAL(9,G283:G286)</f>
        <v>114538.18</v>
      </c>
    </row>
    <row r="283" spans="2:7" ht="16.5" customHeight="1">
      <c r="B283" s="12"/>
      <c r="C283" s="12"/>
      <c r="D283" s="14" t="s">
        <v>156</v>
      </c>
      <c r="E283" s="15" t="s">
        <v>157</v>
      </c>
      <c r="F283" s="16">
        <v>326400</v>
      </c>
      <c r="G283" s="16">
        <v>104126.28</v>
      </c>
    </row>
    <row r="284" spans="2:7" ht="16.5" customHeight="1">
      <c r="B284" s="12"/>
      <c r="C284" s="12"/>
      <c r="D284" s="14" t="s">
        <v>18</v>
      </c>
      <c r="E284" s="15" t="s">
        <v>19</v>
      </c>
      <c r="F284" s="16">
        <v>1000</v>
      </c>
      <c r="G284" s="16">
        <v>0</v>
      </c>
    </row>
    <row r="285" spans="2:7" ht="19.5" customHeight="1">
      <c r="B285" s="12"/>
      <c r="C285" s="12"/>
      <c r="D285" s="14" t="s">
        <v>164</v>
      </c>
      <c r="E285" s="15" t="s">
        <v>165</v>
      </c>
      <c r="F285" s="16">
        <v>1000</v>
      </c>
      <c r="G285" s="16">
        <v>0</v>
      </c>
    </row>
    <row r="286" spans="2:7" ht="19.5" customHeight="1">
      <c r="B286" s="12"/>
      <c r="C286" s="12"/>
      <c r="D286" s="14" t="s">
        <v>166</v>
      </c>
      <c r="E286" s="15" t="s">
        <v>167</v>
      </c>
      <c r="F286" s="16">
        <v>76800</v>
      </c>
      <c r="G286" s="16">
        <v>10411.9</v>
      </c>
    </row>
    <row r="287" spans="2:7" ht="16.5" customHeight="1">
      <c r="B287" s="7"/>
      <c r="C287" s="8" t="s">
        <v>168</v>
      </c>
      <c r="D287" s="9"/>
      <c r="E287" s="10" t="s">
        <v>169</v>
      </c>
      <c r="F287" s="11">
        <f>SUBTOTAL(9,F288)</f>
        <v>6000</v>
      </c>
      <c r="G287" s="11">
        <f>SUBTOTAL(9,G288)</f>
        <v>1121.15</v>
      </c>
    </row>
    <row r="288" spans="2:7" ht="16.5" customHeight="1">
      <c r="B288" s="12"/>
      <c r="C288" s="12"/>
      <c r="D288" s="14" t="s">
        <v>156</v>
      </c>
      <c r="E288" s="15" t="s">
        <v>157</v>
      </c>
      <c r="F288" s="16">
        <v>6000</v>
      </c>
      <c r="G288" s="16">
        <v>1121.15</v>
      </c>
    </row>
    <row r="289" spans="2:7" ht="16.5" customHeight="1">
      <c r="B289" s="7"/>
      <c r="C289" s="8" t="s">
        <v>170</v>
      </c>
      <c r="D289" s="9"/>
      <c r="E289" s="10" t="s">
        <v>171</v>
      </c>
      <c r="F289" s="11">
        <f>SUBTOTAL(9,F290:F309)</f>
        <v>251484</v>
      </c>
      <c r="G289" s="11">
        <f>SUBTOTAL(9,G290:G309)</f>
        <v>59419.499999999985</v>
      </c>
    </row>
    <row r="290" spans="2:7" ht="16.5" customHeight="1">
      <c r="B290" s="12"/>
      <c r="C290" s="12"/>
      <c r="D290" s="14" t="s">
        <v>78</v>
      </c>
      <c r="E290" s="15" t="s">
        <v>79</v>
      </c>
      <c r="F290" s="16">
        <v>2514</v>
      </c>
      <c r="G290" s="16">
        <v>250</v>
      </c>
    </row>
    <row r="291" spans="2:7" ht="16.5" customHeight="1">
      <c r="B291" s="12"/>
      <c r="C291" s="12"/>
      <c r="D291" s="14" t="s">
        <v>60</v>
      </c>
      <c r="E291" s="15" t="s">
        <v>61</v>
      </c>
      <c r="F291" s="16">
        <v>157444</v>
      </c>
      <c r="G291" s="16">
        <v>32230.2</v>
      </c>
    </row>
    <row r="292" spans="2:7" ht="16.5" customHeight="1">
      <c r="B292" s="12"/>
      <c r="C292" s="12"/>
      <c r="D292" s="14" t="s">
        <v>62</v>
      </c>
      <c r="E292" s="15" t="s">
        <v>63</v>
      </c>
      <c r="F292" s="16">
        <v>13080</v>
      </c>
      <c r="G292" s="16">
        <v>13033.86</v>
      </c>
    </row>
    <row r="293" spans="2:7" ht="16.5" customHeight="1">
      <c r="B293" s="12"/>
      <c r="C293" s="12"/>
      <c r="D293" s="14" t="s">
        <v>18</v>
      </c>
      <c r="E293" s="15" t="s">
        <v>19</v>
      </c>
      <c r="F293" s="16">
        <v>29725</v>
      </c>
      <c r="G293" s="16">
        <v>6915.34</v>
      </c>
    </row>
    <row r="294" spans="2:7" ht="16.5" customHeight="1">
      <c r="B294" s="12"/>
      <c r="C294" s="12"/>
      <c r="D294" s="14" t="s">
        <v>20</v>
      </c>
      <c r="E294" s="15" t="s">
        <v>21</v>
      </c>
      <c r="F294" s="16">
        <v>4191</v>
      </c>
      <c r="G294" s="16">
        <v>941.69</v>
      </c>
    </row>
    <row r="295" spans="2:7" ht="16.5" customHeight="1">
      <c r="B295" s="12"/>
      <c r="C295" s="12"/>
      <c r="D295" s="14" t="s">
        <v>80</v>
      </c>
      <c r="E295" s="15" t="s">
        <v>81</v>
      </c>
      <c r="F295" s="16">
        <v>2160</v>
      </c>
      <c r="G295" s="16">
        <v>737.87</v>
      </c>
    </row>
    <row r="296" spans="2:7" ht="16.5" customHeight="1">
      <c r="B296" s="12"/>
      <c r="C296" s="12"/>
      <c r="D296" s="14" t="s">
        <v>22</v>
      </c>
      <c r="E296" s="15" t="s">
        <v>23</v>
      </c>
      <c r="F296" s="16">
        <v>500</v>
      </c>
      <c r="G296" s="16">
        <v>0</v>
      </c>
    </row>
    <row r="297" spans="2:7" ht="16.5" customHeight="1">
      <c r="B297" s="12"/>
      <c r="C297" s="12"/>
      <c r="D297" s="14" t="s">
        <v>24</v>
      </c>
      <c r="E297" s="15" t="s">
        <v>25</v>
      </c>
      <c r="F297" s="16">
        <v>3015</v>
      </c>
      <c r="G297" s="16">
        <v>563.6</v>
      </c>
    </row>
    <row r="298" spans="2:7" ht="16.5" customHeight="1">
      <c r="B298" s="12"/>
      <c r="C298" s="12"/>
      <c r="D298" s="14" t="s">
        <v>26</v>
      </c>
      <c r="E298" s="15" t="s">
        <v>27</v>
      </c>
      <c r="F298" s="16">
        <v>3000</v>
      </c>
      <c r="G298" s="16">
        <v>0</v>
      </c>
    </row>
    <row r="299" spans="2:7" ht="16.5" customHeight="1">
      <c r="B299" s="12"/>
      <c r="C299" s="12"/>
      <c r="D299" s="14" t="s">
        <v>28</v>
      </c>
      <c r="E299" s="15" t="s">
        <v>29</v>
      </c>
      <c r="F299" s="16">
        <v>300</v>
      </c>
      <c r="G299" s="16">
        <v>0</v>
      </c>
    </row>
    <row r="300" spans="2:7" ht="16.5" customHeight="1">
      <c r="B300" s="12"/>
      <c r="C300" s="12"/>
      <c r="D300" s="14" t="s">
        <v>82</v>
      </c>
      <c r="E300" s="15" t="s">
        <v>83</v>
      </c>
      <c r="F300" s="16">
        <v>350</v>
      </c>
      <c r="G300" s="16">
        <v>0</v>
      </c>
    </row>
    <row r="301" spans="2:7" ht="16.5" customHeight="1">
      <c r="B301" s="12"/>
      <c r="C301" s="12"/>
      <c r="D301" s="14" t="s">
        <v>30</v>
      </c>
      <c r="E301" s="15" t="s">
        <v>31</v>
      </c>
      <c r="F301" s="16">
        <v>5500</v>
      </c>
      <c r="G301" s="16">
        <v>1317.27</v>
      </c>
    </row>
    <row r="302" spans="2:7" ht="16.5" customHeight="1">
      <c r="B302" s="12"/>
      <c r="C302" s="12"/>
      <c r="D302" s="14" t="s">
        <v>84</v>
      </c>
      <c r="E302" s="15" t="s">
        <v>85</v>
      </c>
      <c r="F302" s="16">
        <v>600</v>
      </c>
      <c r="G302" s="16">
        <v>135.67</v>
      </c>
    </row>
    <row r="303" spans="2:7" ht="16.5" customHeight="1">
      <c r="B303" s="12"/>
      <c r="C303" s="12"/>
      <c r="D303" s="14" t="s">
        <v>32</v>
      </c>
      <c r="E303" s="15" t="s">
        <v>33</v>
      </c>
      <c r="F303" s="16">
        <v>4750</v>
      </c>
      <c r="G303" s="16">
        <v>710.84</v>
      </c>
    </row>
    <row r="304" spans="2:7" ht="16.5" customHeight="1">
      <c r="B304" s="12"/>
      <c r="C304" s="12"/>
      <c r="D304" s="14" t="s">
        <v>72</v>
      </c>
      <c r="E304" s="15" t="s">
        <v>73</v>
      </c>
      <c r="F304" s="16">
        <v>7600</v>
      </c>
      <c r="G304" s="16">
        <v>1042.56</v>
      </c>
    </row>
    <row r="305" spans="2:7" ht="16.5" customHeight="1">
      <c r="B305" s="12"/>
      <c r="C305" s="12"/>
      <c r="D305" s="14" t="s">
        <v>34</v>
      </c>
      <c r="E305" s="15" t="s">
        <v>35</v>
      </c>
      <c r="F305" s="16">
        <v>500</v>
      </c>
      <c r="G305" s="16">
        <v>0</v>
      </c>
    </row>
    <row r="306" spans="2:7" ht="16.5" customHeight="1">
      <c r="B306" s="12"/>
      <c r="C306" s="12"/>
      <c r="D306" s="14" t="s">
        <v>64</v>
      </c>
      <c r="E306" s="15" t="s">
        <v>65</v>
      </c>
      <c r="F306" s="16">
        <v>4400</v>
      </c>
      <c r="G306" s="16">
        <v>1100</v>
      </c>
    </row>
    <row r="307" spans="2:7" ht="16.5" customHeight="1">
      <c r="B307" s="12"/>
      <c r="C307" s="12"/>
      <c r="D307" s="14" t="s">
        <v>86</v>
      </c>
      <c r="E307" s="15" t="s">
        <v>87</v>
      </c>
      <c r="F307" s="16">
        <v>4000</v>
      </c>
      <c r="G307" s="16">
        <v>0</v>
      </c>
    </row>
    <row r="308" spans="2:7" ht="19.5" customHeight="1">
      <c r="B308" s="12"/>
      <c r="C308" s="12"/>
      <c r="D308" s="14" t="s">
        <v>88</v>
      </c>
      <c r="E308" s="15" t="s">
        <v>89</v>
      </c>
      <c r="F308" s="16">
        <v>6855</v>
      </c>
      <c r="G308" s="16">
        <v>0</v>
      </c>
    </row>
    <row r="309" spans="2:7" ht="16.5" customHeight="1">
      <c r="B309" s="12"/>
      <c r="C309" s="12"/>
      <c r="D309" s="14" t="s">
        <v>74</v>
      </c>
      <c r="E309" s="15" t="s">
        <v>75</v>
      </c>
      <c r="F309" s="16">
        <v>1000</v>
      </c>
      <c r="G309" s="16">
        <v>440.6</v>
      </c>
    </row>
    <row r="310" spans="2:7" ht="16.5" customHeight="1">
      <c r="B310" s="7"/>
      <c r="C310" s="8" t="s">
        <v>172</v>
      </c>
      <c r="D310" s="9"/>
      <c r="E310" s="10" t="s">
        <v>173</v>
      </c>
      <c r="F310" s="11">
        <f>SUBTOTAL(9,F311:F320)</f>
        <v>63724</v>
      </c>
      <c r="G310" s="11">
        <f>SUBTOTAL(9,G311:G320)</f>
        <v>11162.52</v>
      </c>
    </row>
    <row r="311" spans="2:7" ht="16.5" customHeight="1">
      <c r="B311" s="12"/>
      <c r="C311" s="12"/>
      <c r="D311" s="14" t="s">
        <v>78</v>
      </c>
      <c r="E311" s="15" t="s">
        <v>79</v>
      </c>
      <c r="F311" s="16">
        <v>1400</v>
      </c>
      <c r="G311" s="16">
        <v>0</v>
      </c>
    </row>
    <row r="312" spans="2:7" ht="16.5" customHeight="1">
      <c r="B312" s="12"/>
      <c r="C312" s="12"/>
      <c r="D312" s="14" t="s">
        <v>60</v>
      </c>
      <c r="E312" s="15" t="s">
        <v>61</v>
      </c>
      <c r="F312" s="16">
        <v>44147</v>
      </c>
      <c r="G312" s="16">
        <v>6736.28</v>
      </c>
    </row>
    <row r="313" spans="2:7" ht="16.5" customHeight="1">
      <c r="B313" s="12"/>
      <c r="C313" s="12"/>
      <c r="D313" s="14" t="s">
        <v>62</v>
      </c>
      <c r="E313" s="15" t="s">
        <v>63</v>
      </c>
      <c r="F313" s="16">
        <v>2582</v>
      </c>
      <c r="G313" s="16">
        <v>2429.42</v>
      </c>
    </row>
    <row r="314" spans="2:7" ht="16.5" customHeight="1">
      <c r="B314" s="12"/>
      <c r="C314" s="12"/>
      <c r="D314" s="14" t="s">
        <v>18</v>
      </c>
      <c r="E314" s="15" t="s">
        <v>19</v>
      </c>
      <c r="F314" s="16">
        <v>8506</v>
      </c>
      <c r="G314" s="16">
        <v>1214.75</v>
      </c>
    </row>
    <row r="315" spans="2:7" ht="16.5" customHeight="1">
      <c r="B315" s="12"/>
      <c r="C315" s="12"/>
      <c r="D315" s="14" t="s">
        <v>20</v>
      </c>
      <c r="E315" s="15" t="s">
        <v>21</v>
      </c>
      <c r="F315" s="16">
        <v>1199</v>
      </c>
      <c r="G315" s="16">
        <v>171.25</v>
      </c>
    </row>
    <row r="316" spans="2:7" ht="16.5" customHeight="1">
      <c r="B316" s="12"/>
      <c r="C316" s="12"/>
      <c r="D316" s="14" t="s">
        <v>80</v>
      </c>
      <c r="E316" s="15" t="s">
        <v>81</v>
      </c>
      <c r="F316" s="16">
        <v>1080</v>
      </c>
      <c r="G316" s="16">
        <v>210.82</v>
      </c>
    </row>
    <row r="317" spans="2:7" ht="16.5" customHeight="1">
      <c r="B317" s="12"/>
      <c r="C317" s="12"/>
      <c r="D317" s="14" t="s">
        <v>22</v>
      </c>
      <c r="E317" s="15" t="s">
        <v>23</v>
      </c>
      <c r="F317" s="16">
        <v>3000</v>
      </c>
      <c r="G317" s="16">
        <v>0</v>
      </c>
    </row>
    <row r="318" spans="2:7" ht="16.5" customHeight="1">
      <c r="B318" s="12"/>
      <c r="C318" s="12"/>
      <c r="D318" s="14" t="s">
        <v>24</v>
      </c>
      <c r="E318" s="15" t="s">
        <v>25</v>
      </c>
      <c r="F318" s="16">
        <v>100</v>
      </c>
      <c r="G318" s="16">
        <v>0</v>
      </c>
    </row>
    <row r="319" spans="2:7" ht="16.5" customHeight="1">
      <c r="B319" s="12"/>
      <c r="C319" s="12"/>
      <c r="D319" s="14" t="s">
        <v>82</v>
      </c>
      <c r="E319" s="15" t="s">
        <v>83</v>
      </c>
      <c r="F319" s="16">
        <v>100</v>
      </c>
      <c r="G319" s="16">
        <v>0</v>
      </c>
    </row>
    <row r="320" spans="2:7" ht="16.5" customHeight="1">
      <c r="B320" s="12"/>
      <c r="C320" s="12"/>
      <c r="D320" s="14" t="s">
        <v>64</v>
      </c>
      <c r="E320" s="15" t="s">
        <v>65</v>
      </c>
      <c r="F320" s="16">
        <v>1610</v>
      </c>
      <c r="G320" s="16">
        <v>400</v>
      </c>
    </row>
    <row r="321" spans="2:7" ht="16.5" customHeight="1">
      <c r="B321" s="7"/>
      <c r="C321" s="8" t="s">
        <v>174</v>
      </c>
      <c r="D321" s="9"/>
      <c r="E321" s="10" t="s">
        <v>95</v>
      </c>
      <c r="F321" s="11">
        <f>SUBTOTAL(9,F322)</f>
        <v>139390</v>
      </c>
      <c r="G321" s="11">
        <f>SUBTOTAL(9,G322)</f>
        <v>22672.25</v>
      </c>
    </row>
    <row r="322" spans="2:7" ht="16.5" customHeight="1">
      <c r="B322" s="12"/>
      <c r="C322" s="12"/>
      <c r="D322" s="14" t="s">
        <v>156</v>
      </c>
      <c r="E322" s="15" t="s">
        <v>157</v>
      </c>
      <c r="F322" s="16">
        <v>139390</v>
      </c>
      <c r="G322" s="16">
        <v>22672.25</v>
      </c>
    </row>
    <row r="323" spans="2:7" ht="16.5" customHeight="1">
      <c r="B323" s="4" t="s">
        <v>175</v>
      </c>
      <c r="C323" s="4"/>
      <c r="D323" s="4"/>
      <c r="E323" s="5" t="s">
        <v>176</v>
      </c>
      <c r="F323" s="6">
        <f>SUBTOTAL(9,F324:F325)</f>
        <v>57000</v>
      </c>
      <c r="G323" s="6">
        <f>SUBTOTAL(9,G324:G325)</f>
        <v>27900</v>
      </c>
    </row>
    <row r="324" spans="2:7" ht="16.5" customHeight="1">
      <c r="B324" s="7"/>
      <c r="C324" s="8" t="s">
        <v>177</v>
      </c>
      <c r="D324" s="9"/>
      <c r="E324" s="10" t="s">
        <v>178</v>
      </c>
      <c r="F324" s="11">
        <f>SUBTOTAL(9,F325)</f>
        <v>57000</v>
      </c>
      <c r="G324" s="11">
        <f>SUBTOTAL(9,G325)</f>
        <v>27900</v>
      </c>
    </row>
    <row r="325" spans="2:7" ht="16.5" customHeight="1">
      <c r="B325" s="12"/>
      <c r="C325" s="12"/>
      <c r="D325" s="14" t="s">
        <v>179</v>
      </c>
      <c r="E325" s="15" t="s">
        <v>180</v>
      </c>
      <c r="F325" s="16">
        <v>57000</v>
      </c>
      <c r="G325" s="16">
        <v>27900</v>
      </c>
    </row>
    <row r="326" spans="2:7" ht="16.5" customHeight="1">
      <c r="B326" s="4" t="s">
        <v>181</v>
      </c>
      <c r="C326" s="4"/>
      <c r="D326" s="4"/>
      <c r="E326" s="5" t="s">
        <v>182</v>
      </c>
      <c r="F326" s="6">
        <f>SUBTOTAL(9,F327:F379)</f>
        <v>2047747</v>
      </c>
      <c r="G326" s="6">
        <f>SUBTOTAL(9,G327:G379)</f>
        <v>180968.61000000002</v>
      </c>
    </row>
    <row r="327" spans="2:7" ht="16.5" customHeight="1">
      <c r="B327" s="7"/>
      <c r="C327" s="8" t="s">
        <v>183</v>
      </c>
      <c r="D327" s="9"/>
      <c r="E327" s="10" t="s">
        <v>184</v>
      </c>
      <c r="F327" s="11">
        <f>SUBTOTAL(9,F328:F345)</f>
        <v>324164</v>
      </c>
      <c r="G327" s="11">
        <f>SUBTOTAL(9,G328:G345)</f>
        <v>77166.66</v>
      </c>
    </row>
    <row r="328" spans="2:7" ht="16.5" customHeight="1">
      <c r="B328" s="12"/>
      <c r="C328" s="12"/>
      <c r="D328" s="14" t="s">
        <v>78</v>
      </c>
      <c r="E328" s="15" t="s">
        <v>79</v>
      </c>
      <c r="F328" s="16">
        <v>4600</v>
      </c>
      <c r="G328" s="16">
        <v>0</v>
      </c>
    </row>
    <row r="329" spans="2:7" ht="16.5" customHeight="1">
      <c r="B329" s="12"/>
      <c r="C329" s="12"/>
      <c r="D329" s="14" t="s">
        <v>60</v>
      </c>
      <c r="E329" s="15" t="s">
        <v>61</v>
      </c>
      <c r="F329" s="16">
        <v>78363</v>
      </c>
      <c r="G329" s="16">
        <v>18168.61</v>
      </c>
    </row>
    <row r="330" spans="2:7" ht="16.5" customHeight="1">
      <c r="B330" s="12"/>
      <c r="C330" s="12"/>
      <c r="D330" s="14" t="s">
        <v>62</v>
      </c>
      <c r="E330" s="15" t="s">
        <v>63</v>
      </c>
      <c r="F330" s="16">
        <v>6399</v>
      </c>
      <c r="G330" s="16">
        <v>6363.24</v>
      </c>
    </row>
    <row r="331" spans="2:7" ht="16.5" customHeight="1">
      <c r="B331" s="12"/>
      <c r="C331" s="12"/>
      <c r="D331" s="14" t="s">
        <v>18</v>
      </c>
      <c r="E331" s="15" t="s">
        <v>19</v>
      </c>
      <c r="F331" s="16">
        <v>15427</v>
      </c>
      <c r="G331" s="16">
        <v>4302.93</v>
      </c>
    </row>
    <row r="332" spans="2:7" ht="16.5" customHeight="1">
      <c r="B332" s="12"/>
      <c r="C332" s="12"/>
      <c r="D332" s="14" t="s">
        <v>20</v>
      </c>
      <c r="E332" s="15" t="s">
        <v>21</v>
      </c>
      <c r="F332" s="16">
        <v>2175</v>
      </c>
      <c r="G332" s="16">
        <v>606.57</v>
      </c>
    </row>
    <row r="333" spans="2:7" ht="16.5" customHeight="1">
      <c r="B333" s="12"/>
      <c r="C333" s="12"/>
      <c r="D333" s="14" t="s">
        <v>80</v>
      </c>
      <c r="E333" s="15" t="s">
        <v>81</v>
      </c>
      <c r="F333" s="16">
        <v>1440</v>
      </c>
      <c r="G333" s="16">
        <v>421.64</v>
      </c>
    </row>
    <row r="334" spans="2:7" ht="16.5" customHeight="1">
      <c r="B334" s="12"/>
      <c r="C334" s="12"/>
      <c r="D334" s="14" t="s">
        <v>22</v>
      </c>
      <c r="E334" s="15" t="s">
        <v>23</v>
      </c>
      <c r="F334" s="16">
        <v>2000</v>
      </c>
      <c r="G334" s="16">
        <v>0</v>
      </c>
    </row>
    <row r="335" spans="2:7" ht="16.5" customHeight="1">
      <c r="B335" s="12"/>
      <c r="C335" s="12"/>
      <c r="D335" s="14" t="s">
        <v>24</v>
      </c>
      <c r="E335" s="15" t="s">
        <v>25</v>
      </c>
      <c r="F335" s="16">
        <v>30000</v>
      </c>
      <c r="G335" s="16">
        <v>452.14</v>
      </c>
    </row>
    <row r="336" spans="2:7" ht="16.5" customHeight="1">
      <c r="B336" s="12"/>
      <c r="C336" s="12"/>
      <c r="D336" s="14" t="s">
        <v>26</v>
      </c>
      <c r="E336" s="15" t="s">
        <v>27</v>
      </c>
      <c r="F336" s="16">
        <v>66000</v>
      </c>
      <c r="G336" s="16">
        <v>16088.33</v>
      </c>
    </row>
    <row r="337" spans="2:7" ht="16.5" customHeight="1">
      <c r="B337" s="12"/>
      <c r="C337" s="12"/>
      <c r="D337" s="14" t="s">
        <v>28</v>
      </c>
      <c r="E337" s="15" t="s">
        <v>29</v>
      </c>
      <c r="F337" s="16">
        <v>5000</v>
      </c>
      <c r="G337" s="16">
        <v>350</v>
      </c>
    </row>
    <row r="338" spans="2:7" ht="16.5" customHeight="1">
      <c r="B338" s="12"/>
      <c r="C338" s="12"/>
      <c r="D338" s="14" t="s">
        <v>82</v>
      </c>
      <c r="E338" s="15" t="s">
        <v>83</v>
      </c>
      <c r="F338" s="16">
        <v>200</v>
      </c>
      <c r="G338" s="16">
        <v>0</v>
      </c>
    </row>
    <row r="339" spans="2:7" ht="16.5" customHeight="1">
      <c r="B339" s="12"/>
      <c r="C339" s="12"/>
      <c r="D339" s="14" t="s">
        <v>30</v>
      </c>
      <c r="E339" s="15" t="s">
        <v>31</v>
      </c>
      <c r="F339" s="16">
        <v>87400</v>
      </c>
      <c r="G339" s="16">
        <v>24879.97</v>
      </c>
    </row>
    <row r="340" spans="2:7" ht="16.5" customHeight="1">
      <c r="B340" s="12"/>
      <c r="C340" s="12"/>
      <c r="D340" s="14" t="s">
        <v>32</v>
      </c>
      <c r="E340" s="15" t="s">
        <v>33</v>
      </c>
      <c r="F340" s="16">
        <v>1360</v>
      </c>
      <c r="G340" s="16">
        <v>369.44</v>
      </c>
    </row>
    <row r="341" spans="2:7" ht="16.5" customHeight="1">
      <c r="B341" s="12"/>
      <c r="C341" s="12"/>
      <c r="D341" s="14" t="s">
        <v>50</v>
      </c>
      <c r="E341" s="15" t="s">
        <v>51</v>
      </c>
      <c r="F341" s="16">
        <v>500</v>
      </c>
      <c r="G341" s="16">
        <v>107.5</v>
      </c>
    </row>
    <row r="342" spans="2:7" ht="16.5" customHeight="1">
      <c r="B342" s="12"/>
      <c r="C342" s="12"/>
      <c r="D342" s="14" t="s">
        <v>72</v>
      </c>
      <c r="E342" s="15" t="s">
        <v>73</v>
      </c>
      <c r="F342" s="16">
        <v>100</v>
      </c>
      <c r="G342" s="16">
        <v>0</v>
      </c>
    </row>
    <row r="343" spans="2:7" ht="16.5" customHeight="1">
      <c r="B343" s="12"/>
      <c r="C343" s="12"/>
      <c r="D343" s="14" t="s">
        <v>34</v>
      </c>
      <c r="E343" s="15" t="s">
        <v>35</v>
      </c>
      <c r="F343" s="16">
        <v>17000</v>
      </c>
      <c r="G343" s="16">
        <v>2646.57</v>
      </c>
    </row>
    <row r="344" spans="2:7" ht="16.5" customHeight="1">
      <c r="B344" s="12"/>
      <c r="C344" s="12"/>
      <c r="D344" s="14" t="s">
        <v>64</v>
      </c>
      <c r="E344" s="15" t="s">
        <v>65</v>
      </c>
      <c r="F344" s="16">
        <v>3200</v>
      </c>
      <c r="G344" s="16">
        <v>800</v>
      </c>
    </row>
    <row r="345" spans="2:7" ht="16.5" customHeight="1">
      <c r="B345" s="12"/>
      <c r="C345" s="12"/>
      <c r="D345" s="14" t="s">
        <v>36</v>
      </c>
      <c r="E345" s="15" t="s">
        <v>37</v>
      </c>
      <c r="F345" s="16">
        <v>3000</v>
      </c>
      <c r="G345" s="16">
        <v>1609.72</v>
      </c>
    </row>
    <row r="346" spans="2:7" ht="16.5" customHeight="1">
      <c r="B346" s="7"/>
      <c r="C346" s="8" t="s">
        <v>185</v>
      </c>
      <c r="D346" s="9"/>
      <c r="E346" s="10" t="s">
        <v>186</v>
      </c>
      <c r="F346" s="11">
        <f>SUBTOTAL(9,F347:F364)</f>
        <v>763583</v>
      </c>
      <c r="G346" s="11">
        <f>SUBTOTAL(9,G347:G364)</f>
        <v>31600.64</v>
      </c>
    </row>
    <row r="347" spans="2:7" ht="16.5" customHeight="1">
      <c r="B347" s="12"/>
      <c r="C347" s="12"/>
      <c r="D347" s="14" t="s">
        <v>78</v>
      </c>
      <c r="E347" s="15" t="s">
        <v>79</v>
      </c>
      <c r="F347" s="16">
        <v>2400</v>
      </c>
      <c r="G347" s="16">
        <v>0</v>
      </c>
    </row>
    <row r="348" spans="2:7" ht="16.5" customHeight="1">
      <c r="B348" s="12"/>
      <c r="C348" s="12"/>
      <c r="D348" s="14" t="s">
        <v>60</v>
      </c>
      <c r="E348" s="15" t="s">
        <v>61</v>
      </c>
      <c r="F348" s="16">
        <v>48122</v>
      </c>
      <c r="G348" s="16">
        <v>12789.07</v>
      </c>
    </row>
    <row r="349" spans="2:7" ht="16.5" customHeight="1">
      <c r="B349" s="12"/>
      <c r="C349" s="12"/>
      <c r="D349" s="14" t="s">
        <v>62</v>
      </c>
      <c r="E349" s="15" t="s">
        <v>63</v>
      </c>
      <c r="F349" s="16">
        <v>3906</v>
      </c>
      <c r="G349" s="16">
        <v>3905.36</v>
      </c>
    </row>
    <row r="350" spans="2:7" ht="16.5" customHeight="1">
      <c r="B350" s="12"/>
      <c r="C350" s="12"/>
      <c r="D350" s="14" t="s">
        <v>18</v>
      </c>
      <c r="E350" s="15" t="s">
        <v>19</v>
      </c>
      <c r="F350" s="16">
        <v>9391</v>
      </c>
      <c r="G350" s="16">
        <v>2899.31</v>
      </c>
    </row>
    <row r="351" spans="2:7" ht="16.5" customHeight="1">
      <c r="B351" s="12"/>
      <c r="C351" s="12"/>
      <c r="D351" s="14" t="s">
        <v>20</v>
      </c>
      <c r="E351" s="15" t="s">
        <v>21</v>
      </c>
      <c r="F351" s="16">
        <v>1324</v>
      </c>
      <c r="G351" s="16">
        <v>408.7</v>
      </c>
    </row>
    <row r="352" spans="2:7" ht="16.5" customHeight="1">
      <c r="B352" s="12"/>
      <c r="C352" s="12"/>
      <c r="D352" s="14" t="s">
        <v>80</v>
      </c>
      <c r="E352" s="15" t="s">
        <v>81</v>
      </c>
      <c r="F352" s="16">
        <v>1440</v>
      </c>
      <c r="G352" s="16">
        <v>421.64</v>
      </c>
    </row>
    <row r="353" spans="2:7" ht="16.5" customHeight="1">
      <c r="B353" s="12"/>
      <c r="C353" s="12"/>
      <c r="D353" s="14" t="s">
        <v>22</v>
      </c>
      <c r="E353" s="15" t="s">
        <v>23</v>
      </c>
      <c r="F353" s="16">
        <v>2000</v>
      </c>
      <c r="G353" s="16">
        <v>0</v>
      </c>
    </row>
    <row r="354" spans="2:7" ht="16.5" customHeight="1">
      <c r="B354" s="12"/>
      <c r="C354" s="12"/>
      <c r="D354" s="14" t="s">
        <v>24</v>
      </c>
      <c r="E354" s="15" t="s">
        <v>25</v>
      </c>
      <c r="F354" s="16">
        <v>3000</v>
      </c>
      <c r="G354" s="16">
        <v>0</v>
      </c>
    </row>
    <row r="355" spans="2:7" ht="16.5" customHeight="1">
      <c r="B355" s="12"/>
      <c r="C355" s="12"/>
      <c r="D355" s="14" t="s">
        <v>26</v>
      </c>
      <c r="E355" s="15" t="s">
        <v>27</v>
      </c>
      <c r="F355" s="16">
        <v>5000</v>
      </c>
      <c r="G355" s="16">
        <v>2123.98</v>
      </c>
    </row>
    <row r="356" spans="2:7" ht="16.5" customHeight="1">
      <c r="B356" s="12"/>
      <c r="C356" s="12"/>
      <c r="D356" s="14" t="s">
        <v>28</v>
      </c>
      <c r="E356" s="15" t="s">
        <v>29</v>
      </c>
      <c r="F356" s="16">
        <v>1000</v>
      </c>
      <c r="G356" s="16">
        <v>0</v>
      </c>
    </row>
    <row r="357" spans="2:7" ht="16.5" customHeight="1">
      <c r="B357" s="12"/>
      <c r="C357" s="12"/>
      <c r="D357" s="14" t="s">
        <v>82</v>
      </c>
      <c r="E357" s="15" t="s">
        <v>83</v>
      </c>
      <c r="F357" s="16">
        <v>200</v>
      </c>
      <c r="G357" s="16">
        <v>0</v>
      </c>
    </row>
    <row r="358" spans="2:7" ht="16.5" customHeight="1">
      <c r="B358" s="12"/>
      <c r="C358" s="12"/>
      <c r="D358" s="14" t="s">
        <v>30</v>
      </c>
      <c r="E358" s="15" t="s">
        <v>31</v>
      </c>
      <c r="F358" s="16">
        <v>57000</v>
      </c>
      <c r="G358" s="16">
        <v>6909.55</v>
      </c>
    </row>
    <row r="359" spans="2:7" ht="16.5" customHeight="1">
      <c r="B359" s="12"/>
      <c r="C359" s="12"/>
      <c r="D359" s="14" t="s">
        <v>32</v>
      </c>
      <c r="E359" s="15" t="s">
        <v>33</v>
      </c>
      <c r="F359" s="16">
        <v>600</v>
      </c>
      <c r="G359" s="16">
        <v>181.53</v>
      </c>
    </row>
    <row r="360" spans="2:7" ht="16.5" customHeight="1">
      <c r="B360" s="12"/>
      <c r="C360" s="12"/>
      <c r="D360" s="14" t="s">
        <v>50</v>
      </c>
      <c r="E360" s="15" t="s">
        <v>51</v>
      </c>
      <c r="F360" s="16">
        <v>1000</v>
      </c>
      <c r="G360" s="16">
        <v>0</v>
      </c>
    </row>
    <row r="361" spans="2:7" ht="16.5" customHeight="1">
      <c r="B361" s="12"/>
      <c r="C361" s="12"/>
      <c r="D361" s="14" t="s">
        <v>34</v>
      </c>
      <c r="E361" s="15" t="s">
        <v>35</v>
      </c>
      <c r="F361" s="16">
        <v>1000</v>
      </c>
      <c r="G361" s="16">
        <v>0</v>
      </c>
    </row>
    <row r="362" spans="2:7" ht="16.5" customHeight="1">
      <c r="B362" s="12"/>
      <c r="C362" s="12"/>
      <c r="D362" s="14" t="s">
        <v>64</v>
      </c>
      <c r="E362" s="15" t="s">
        <v>65</v>
      </c>
      <c r="F362" s="16">
        <v>3200</v>
      </c>
      <c r="G362" s="16">
        <v>800</v>
      </c>
    </row>
    <row r="363" spans="2:7" ht="16.5" customHeight="1">
      <c r="B363" s="12"/>
      <c r="C363" s="12"/>
      <c r="D363" s="14" t="s">
        <v>36</v>
      </c>
      <c r="E363" s="15" t="s">
        <v>37</v>
      </c>
      <c r="F363" s="16">
        <v>3000</v>
      </c>
      <c r="G363" s="16">
        <v>0</v>
      </c>
    </row>
    <row r="364" spans="2:7" ht="16.5" customHeight="1">
      <c r="B364" s="12"/>
      <c r="C364" s="12"/>
      <c r="D364" s="14" t="s">
        <v>8</v>
      </c>
      <c r="E364" s="15" t="s">
        <v>9</v>
      </c>
      <c r="F364" s="16">
        <v>620000</v>
      </c>
      <c r="G364" s="16">
        <v>1161.5</v>
      </c>
    </row>
    <row r="365" spans="2:7" ht="16.5" customHeight="1">
      <c r="B365" s="7"/>
      <c r="C365" s="8" t="s">
        <v>187</v>
      </c>
      <c r="D365" s="9"/>
      <c r="E365" s="10" t="s">
        <v>188</v>
      </c>
      <c r="F365" s="11">
        <f>SUBTOTAL(9,F366)</f>
        <v>180000</v>
      </c>
      <c r="G365" s="11">
        <f>SUBTOTAL(9,G366)</f>
        <v>18096.28</v>
      </c>
    </row>
    <row r="366" spans="2:7" ht="16.5" customHeight="1">
      <c r="B366" s="12"/>
      <c r="C366" s="12"/>
      <c r="D366" s="14" t="s">
        <v>30</v>
      </c>
      <c r="E366" s="15" t="s">
        <v>31</v>
      </c>
      <c r="F366" s="16">
        <v>180000</v>
      </c>
      <c r="G366" s="16">
        <v>18096.28</v>
      </c>
    </row>
    <row r="367" spans="2:7" ht="16.5" customHeight="1">
      <c r="B367" s="7"/>
      <c r="C367" s="8" t="s">
        <v>189</v>
      </c>
      <c r="D367" s="9"/>
      <c r="E367" s="10" t="s">
        <v>190</v>
      </c>
      <c r="F367" s="11">
        <f>SUBTOTAL(9,F368:F373)</f>
        <v>725000</v>
      </c>
      <c r="G367" s="11">
        <f>SUBTOTAL(9,G368:G373)</f>
        <v>50532.02</v>
      </c>
    </row>
    <row r="368" spans="2:7" ht="16.5" customHeight="1">
      <c r="B368" s="12"/>
      <c r="C368" s="12"/>
      <c r="D368" s="14" t="s">
        <v>22</v>
      </c>
      <c r="E368" s="15" t="s">
        <v>23</v>
      </c>
      <c r="F368" s="16">
        <v>5000</v>
      </c>
      <c r="G368" s="16">
        <v>0</v>
      </c>
    </row>
    <row r="369" spans="2:7" ht="16.5" customHeight="1">
      <c r="B369" s="12"/>
      <c r="C369" s="12"/>
      <c r="D369" s="14" t="s">
        <v>26</v>
      </c>
      <c r="E369" s="15" t="s">
        <v>27</v>
      </c>
      <c r="F369" s="16">
        <v>245000</v>
      </c>
      <c r="G369" s="16">
        <v>48532.02</v>
      </c>
    </row>
    <row r="370" spans="2:7" ht="16.5" customHeight="1">
      <c r="B370" s="12"/>
      <c r="C370" s="12"/>
      <c r="D370" s="14" t="s">
        <v>28</v>
      </c>
      <c r="E370" s="15" t="s">
        <v>29</v>
      </c>
      <c r="F370" s="16">
        <v>13000</v>
      </c>
      <c r="G370" s="16">
        <v>0</v>
      </c>
    </row>
    <row r="371" spans="2:7" ht="16.5" customHeight="1">
      <c r="B371" s="12"/>
      <c r="C371" s="12"/>
      <c r="D371" s="14" t="s">
        <v>30</v>
      </c>
      <c r="E371" s="15" t="s">
        <v>31</v>
      </c>
      <c r="F371" s="16">
        <v>11000</v>
      </c>
      <c r="G371" s="16">
        <v>0</v>
      </c>
    </row>
    <row r="372" spans="2:7" ht="16.5" customHeight="1">
      <c r="B372" s="12"/>
      <c r="C372" s="12"/>
      <c r="D372" s="14" t="s">
        <v>50</v>
      </c>
      <c r="E372" s="15" t="s">
        <v>51</v>
      </c>
      <c r="F372" s="16">
        <v>1000</v>
      </c>
      <c r="G372" s="16">
        <v>0</v>
      </c>
    </row>
    <row r="373" spans="2:7" ht="16.5" customHeight="1">
      <c r="B373" s="12"/>
      <c r="C373" s="12"/>
      <c r="D373" s="14" t="s">
        <v>8</v>
      </c>
      <c r="E373" s="15" t="s">
        <v>9</v>
      </c>
      <c r="F373" s="16">
        <v>450000</v>
      </c>
      <c r="G373" s="16">
        <v>2000</v>
      </c>
    </row>
    <row r="374" spans="2:7" ht="16.5" customHeight="1">
      <c r="B374" s="7"/>
      <c r="C374" s="8" t="s">
        <v>191</v>
      </c>
      <c r="D374" s="9"/>
      <c r="E374" s="10" t="s">
        <v>95</v>
      </c>
      <c r="F374" s="11">
        <f>SUBTOTAL(9,F375:F379)</f>
        <v>55000</v>
      </c>
      <c r="G374" s="11">
        <f>SUBTOTAL(9,G375:G379)</f>
        <v>3573.0099999999998</v>
      </c>
    </row>
    <row r="375" spans="2:7" ht="16.5" customHeight="1">
      <c r="B375" s="12"/>
      <c r="C375" s="12"/>
      <c r="D375" s="14" t="s">
        <v>24</v>
      </c>
      <c r="E375" s="15" t="s">
        <v>25</v>
      </c>
      <c r="F375" s="16">
        <v>1500</v>
      </c>
      <c r="G375" s="16">
        <v>1073.6</v>
      </c>
    </row>
    <row r="376" spans="2:7" ht="16.5" customHeight="1">
      <c r="B376" s="12"/>
      <c r="C376" s="12"/>
      <c r="D376" s="14" t="s">
        <v>26</v>
      </c>
      <c r="E376" s="15" t="s">
        <v>27</v>
      </c>
      <c r="F376" s="16">
        <v>500</v>
      </c>
      <c r="G376" s="16">
        <v>0</v>
      </c>
    </row>
    <row r="377" spans="2:7" ht="16.5" customHeight="1">
      <c r="B377" s="12"/>
      <c r="C377" s="12"/>
      <c r="D377" s="14" t="s">
        <v>28</v>
      </c>
      <c r="E377" s="15" t="s">
        <v>29</v>
      </c>
      <c r="F377" s="16">
        <v>5000</v>
      </c>
      <c r="G377" s="16">
        <v>0</v>
      </c>
    </row>
    <row r="378" spans="2:7" ht="16.5" customHeight="1">
      <c r="B378" s="12"/>
      <c r="C378" s="12"/>
      <c r="D378" s="14" t="s">
        <v>30</v>
      </c>
      <c r="E378" s="15" t="s">
        <v>31</v>
      </c>
      <c r="F378" s="16">
        <v>16500</v>
      </c>
      <c r="G378" s="16">
        <v>2499.41</v>
      </c>
    </row>
    <row r="379" spans="2:7" ht="16.5" customHeight="1">
      <c r="B379" s="12"/>
      <c r="C379" s="12"/>
      <c r="D379" s="14" t="s">
        <v>8</v>
      </c>
      <c r="E379" s="15" t="s">
        <v>9</v>
      </c>
      <c r="F379" s="16">
        <v>31500</v>
      </c>
      <c r="G379" s="16">
        <v>0</v>
      </c>
    </row>
    <row r="380" spans="2:7" ht="16.5" customHeight="1">
      <c r="B380" s="4" t="s">
        <v>192</v>
      </c>
      <c r="C380" s="4"/>
      <c r="D380" s="4"/>
      <c r="E380" s="5" t="s">
        <v>193</v>
      </c>
      <c r="F380" s="6">
        <f>SUBTOTAL(9,F381:F382)</f>
        <v>201860</v>
      </c>
      <c r="G380" s="6">
        <f>SUBTOTAL(9,G381:G382)</f>
        <v>48000</v>
      </c>
    </row>
    <row r="381" spans="2:7" ht="16.5" customHeight="1">
      <c r="B381" s="7"/>
      <c r="C381" s="8" t="s">
        <v>194</v>
      </c>
      <c r="D381" s="9"/>
      <c r="E381" s="10" t="s">
        <v>195</v>
      </c>
      <c r="F381" s="11">
        <f>SUBTOTAL(9,F382)</f>
        <v>201860</v>
      </c>
      <c r="G381" s="11">
        <f>SUBTOTAL(9,G382)</f>
        <v>48000</v>
      </c>
    </row>
    <row r="382" spans="2:7" ht="16.5" customHeight="1">
      <c r="B382" s="12"/>
      <c r="C382" s="12"/>
      <c r="D382" s="14" t="s">
        <v>196</v>
      </c>
      <c r="E382" s="15" t="s">
        <v>197</v>
      </c>
      <c r="F382" s="16">
        <v>201860</v>
      </c>
      <c r="G382" s="16">
        <v>48000</v>
      </c>
    </row>
    <row r="383" spans="2:7" ht="16.5" customHeight="1">
      <c r="B383" s="4" t="s">
        <v>198</v>
      </c>
      <c r="C383" s="4"/>
      <c r="D383" s="4"/>
      <c r="E383" s="5" t="s">
        <v>199</v>
      </c>
      <c r="F383" s="6">
        <f>SUBTOTAL(9,F384:F402)</f>
        <v>228375</v>
      </c>
      <c r="G383" s="6">
        <f>SUBTOTAL(9,G384:G402)</f>
        <v>32963.259999999995</v>
      </c>
    </row>
    <row r="384" spans="2:7" ht="16.5" customHeight="1">
      <c r="B384" s="7"/>
      <c r="C384" s="8" t="s">
        <v>200</v>
      </c>
      <c r="D384" s="9"/>
      <c r="E384" s="10" t="s">
        <v>201</v>
      </c>
      <c r="F384" s="11">
        <f>SUBTOTAL(9,F385:F400)</f>
        <v>193375</v>
      </c>
      <c r="G384" s="11">
        <f>SUBTOTAL(9,G385:G400)</f>
        <v>32963.259999999995</v>
      </c>
    </row>
    <row r="385" spans="2:7" ht="16.5" customHeight="1">
      <c r="B385" s="12"/>
      <c r="C385" s="12"/>
      <c r="D385" s="14" t="s">
        <v>78</v>
      </c>
      <c r="E385" s="15" t="s">
        <v>79</v>
      </c>
      <c r="F385" s="16">
        <v>2200</v>
      </c>
      <c r="G385" s="16">
        <v>0</v>
      </c>
    </row>
    <row r="386" spans="2:7" ht="16.5" customHeight="1">
      <c r="B386" s="12"/>
      <c r="C386" s="12"/>
      <c r="D386" s="14" t="s">
        <v>60</v>
      </c>
      <c r="E386" s="15" t="s">
        <v>61</v>
      </c>
      <c r="F386" s="16">
        <v>92000</v>
      </c>
      <c r="G386" s="16">
        <v>17818.19</v>
      </c>
    </row>
    <row r="387" spans="2:7" ht="16.5" customHeight="1">
      <c r="B387" s="12"/>
      <c r="C387" s="12"/>
      <c r="D387" s="14" t="s">
        <v>62</v>
      </c>
      <c r="E387" s="15" t="s">
        <v>63</v>
      </c>
      <c r="F387" s="16">
        <v>5700</v>
      </c>
      <c r="G387" s="16">
        <v>5495.24</v>
      </c>
    </row>
    <row r="388" spans="2:7" ht="16.5" customHeight="1">
      <c r="B388" s="12"/>
      <c r="C388" s="12"/>
      <c r="D388" s="14" t="s">
        <v>18</v>
      </c>
      <c r="E388" s="15" t="s">
        <v>19</v>
      </c>
      <c r="F388" s="16">
        <v>18909</v>
      </c>
      <c r="G388" s="16">
        <v>4017.03</v>
      </c>
    </row>
    <row r="389" spans="2:7" ht="16.5" customHeight="1">
      <c r="B389" s="12"/>
      <c r="C389" s="12"/>
      <c r="D389" s="14" t="s">
        <v>20</v>
      </c>
      <c r="E389" s="15" t="s">
        <v>21</v>
      </c>
      <c r="F389" s="16">
        <v>2566</v>
      </c>
      <c r="G389" s="16">
        <v>544.94</v>
      </c>
    </row>
    <row r="390" spans="2:7" ht="16.5" customHeight="1">
      <c r="B390" s="12"/>
      <c r="C390" s="12"/>
      <c r="D390" s="14" t="s">
        <v>22</v>
      </c>
      <c r="E390" s="15" t="s">
        <v>23</v>
      </c>
      <c r="F390" s="16">
        <v>14000</v>
      </c>
      <c r="G390" s="16">
        <v>760</v>
      </c>
    </row>
    <row r="391" spans="2:7" ht="16.5" customHeight="1">
      <c r="B391" s="12"/>
      <c r="C391" s="12"/>
      <c r="D391" s="14" t="s">
        <v>24</v>
      </c>
      <c r="E391" s="15" t="s">
        <v>25</v>
      </c>
      <c r="F391" s="16">
        <v>29300</v>
      </c>
      <c r="G391" s="16">
        <v>1898.12</v>
      </c>
    </row>
    <row r="392" spans="2:7" ht="16.5" customHeight="1">
      <c r="B392" s="12"/>
      <c r="C392" s="12"/>
      <c r="D392" s="14" t="s">
        <v>26</v>
      </c>
      <c r="E392" s="15" t="s">
        <v>27</v>
      </c>
      <c r="F392" s="16">
        <v>800</v>
      </c>
      <c r="G392" s="16">
        <v>46.79</v>
      </c>
    </row>
    <row r="393" spans="2:7" ht="16.5" customHeight="1">
      <c r="B393" s="12"/>
      <c r="C393" s="12"/>
      <c r="D393" s="14" t="s">
        <v>28</v>
      </c>
      <c r="E393" s="15" t="s">
        <v>29</v>
      </c>
      <c r="F393" s="16">
        <v>1000</v>
      </c>
      <c r="G393" s="16">
        <v>0</v>
      </c>
    </row>
    <row r="394" spans="2:7" ht="16.5" customHeight="1">
      <c r="B394" s="12"/>
      <c r="C394" s="12"/>
      <c r="D394" s="14" t="s">
        <v>82</v>
      </c>
      <c r="E394" s="15" t="s">
        <v>83</v>
      </c>
      <c r="F394" s="16">
        <v>100</v>
      </c>
      <c r="G394" s="16">
        <v>0</v>
      </c>
    </row>
    <row r="395" spans="2:7" ht="16.5" customHeight="1">
      <c r="B395" s="12"/>
      <c r="C395" s="12"/>
      <c r="D395" s="14" t="s">
        <v>30</v>
      </c>
      <c r="E395" s="15" t="s">
        <v>31</v>
      </c>
      <c r="F395" s="16">
        <v>13800</v>
      </c>
      <c r="G395" s="16">
        <v>58.58</v>
      </c>
    </row>
    <row r="396" spans="2:7" ht="16.5" customHeight="1">
      <c r="B396" s="12"/>
      <c r="C396" s="12"/>
      <c r="D396" s="14" t="s">
        <v>32</v>
      </c>
      <c r="E396" s="15" t="s">
        <v>212</v>
      </c>
      <c r="F396" s="16">
        <v>1000</v>
      </c>
      <c r="G396" s="16">
        <v>45.87</v>
      </c>
    </row>
    <row r="397" spans="2:7" ht="16.5" customHeight="1">
      <c r="B397" s="12"/>
      <c r="C397" s="12"/>
      <c r="D397" s="14" t="s">
        <v>72</v>
      </c>
      <c r="E397" s="15" t="s">
        <v>73</v>
      </c>
      <c r="F397" s="16">
        <v>7000</v>
      </c>
      <c r="G397" s="16">
        <v>778.5</v>
      </c>
    </row>
    <row r="398" spans="2:7" ht="16.5" customHeight="1">
      <c r="B398" s="12"/>
      <c r="C398" s="12"/>
      <c r="D398" s="14" t="s">
        <v>34</v>
      </c>
      <c r="E398" s="15" t="s">
        <v>35</v>
      </c>
      <c r="F398" s="16">
        <v>1300</v>
      </c>
      <c r="G398" s="16">
        <v>1000</v>
      </c>
    </row>
    <row r="399" spans="2:7" ht="16.5" customHeight="1">
      <c r="B399" s="12"/>
      <c r="C399" s="12"/>
      <c r="D399" s="14" t="s">
        <v>64</v>
      </c>
      <c r="E399" s="15" t="s">
        <v>65</v>
      </c>
      <c r="F399" s="16">
        <v>3200</v>
      </c>
      <c r="G399" s="16">
        <v>500</v>
      </c>
    </row>
    <row r="400" spans="2:7" ht="16.5" customHeight="1">
      <c r="B400" s="12"/>
      <c r="C400" s="12"/>
      <c r="D400" s="14" t="s">
        <v>74</v>
      </c>
      <c r="E400" s="15" t="s">
        <v>75</v>
      </c>
      <c r="F400" s="16">
        <v>500</v>
      </c>
      <c r="G400" s="16">
        <v>0</v>
      </c>
    </row>
    <row r="401" spans="2:7" ht="16.5" customHeight="1">
      <c r="B401" s="7"/>
      <c r="C401" s="8" t="s">
        <v>202</v>
      </c>
      <c r="D401" s="9"/>
      <c r="E401" s="10" t="s">
        <v>95</v>
      </c>
      <c r="F401" s="11">
        <f>SUBTOTAL(9,F402)</f>
        <v>35000</v>
      </c>
      <c r="G401" s="11">
        <f>SUBTOTAL(9,G402)</f>
        <v>0</v>
      </c>
    </row>
    <row r="402" spans="2:7" ht="19.5" customHeight="1">
      <c r="B402" s="12"/>
      <c r="C402" s="12"/>
      <c r="D402" s="14" t="s">
        <v>203</v>
      </c>
      <c r="E402" s="15" t="s">
        <v>204</v>
      </c>
      <c r="F402" s="16">
        <v>35000</v>
      </c>
      <c r="G402" s="16">
        <v>0</v>
      </c>
    </row>
    <row r="403" spans="2:6" ht="5.25" customHeight="1">
      <c r="B403" s="91"/>
      <c r="C403" s="92"/>
      <c r="D403" s="92"/>
      <c r="E403" s="93"/>
      <c r="F403" s="93"/>
    </row>
    <row r="404" spans="1:7" ht="16.5" customHeight="1">
      <c r="A404" s="26"/>
      <c r="B404" s="26"/>
      <c r="C404" s="94" t="s">
        <v>210</v>
      </c>
      <c r="D404" s="94"/>
      <c r="E404" s="94"/>
      <c r="F404" s="27">
        <f>SUM(F383,F380,F326,F323,F260,F243,F151,F146,F143,F131,F106,F100,F47,F43,F34,F22,F9,F4)</f>
        <v>22648206</v>
      </c>
      <c r="G404" s="27">
        <f>SUM(G383,G380,G326,G323,G260,G243,G151,G146,G143,G131,G106,G100,G47,G43,G34,G22,G9,G4)</f>
        <v>4743259.54</v>
      </c>
    </row>
  </sheetData>
  <mergeCells count="4">
    <mergeCell ref="B403:D403"/>
    <mergeCell ref="E403:F403"/>
    <mergeCell ref="C404:E404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203</cp:lastModifiedBy>
  <dcterms:created xsi:type="dcterms:W3CDTF">2007-05-08T06:25:29Z</dcterms:created>
  <dcterms:modified xsi:type="dcterms:W3CDTF">2007-09-17T08:23:27Z</dcterms:modified>
  <cp:category/>
  <cp:version/>
  <cp:contentType/>
  <cp:contentStatus/>
</cp:coreProperties>
</file>